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60" windowWidth="23200" windowHeight="13860" tabRatio="708" activeTab="1"/>
  </bookViews>
  <sheets>
    <sheet name="Online Report Instructions" sheetId="1" r:id="rId1"/>
    <sheet name="Weight Ticket Summary" sheetId="2" r:id="rId2"/>
  </sheets>
  <definedNames>
    <definedName name="_xlfn.IFERROR" hidden="1">#NAME?</definedName>
    <definedName name="_xlnm.Print_Area" localSheetId="0">'Online Report Instructions'!$A$1:$D$26</definedName>
    <definedName name="_xlnm.Print_Area" localSheetId="1">'Weight Ticket Summary'!$B$1:$R$46</definedName>
  </definedNames>
  <calcPr fullCalcOnLoad="1"/>
</workbook>
</file>

<file path=xl/sharedStrings.xml><?xml version="1.0" encoding="utf-8"?>
<sst xmlns="http://schemas.openxmlformats.org/spreadsheetml/2006/main" count="71" uniqueCount="67">
  <si>
    <t>Diversion</t>
  </si>
  <si>
    <t>Landfill</t>
  </si>
  <si>
    <t>TOTAL TONS</t>
  </si>
  <si>
    <t>sq ft</t>
  </si>
  <si>
    <t>Project Diversion Rate</t>
  </si>
  <si>
    <t>Date</t>
  </si>
  <si>
    <t>≥ 50%</t>
  </si>
  <si>
    <t>For more information:</t>
  </si>
  <si>
    <t>https://connect.re-trac.com/registration/austin-cdordinance</t>
  </si>
  <si>
    <t>STEP 1.</t>
  </si>
  <si>
    <t>STEP 3.</t>
  </si>
  <si>
    <t>STEP 4.</t>
  </si>
  <si>
    <t>STEP 5.</t>
  </si>
  <si>
    <t>STEP 6.</t>
  </si>
  <si>
    <t>STEP 2.</t>
  </si>
  <si>
    <t>Contact us at:</t>
  </si>
  <si>
    <t>512-974-3460</t>
  </si>
  <si>
    <t>ARRconstructionrecycling@austintexas.gov</t>
  </si>
  <si>
    <r>
      <rPr>
        <sz val="12"/>
        <color indexed="15"/>
        <rFont val="Calibri"/>
        <family val="2"/>
      </rPr>
      <t xml:space="preserve">* </t>
    </r>
    <r>
      <rPr>
        <u val="single"/>
        <sz val="12"/>
        <color indexed="15"/>
        <rFont val="Calibri"/>
        <family val="2"/>
      </rPr>
      <t>Construction Recycling Ordinance</t>
    </r>
  </si>
  <si>
    <r>
      <rPr>
        <sz val="12"/>
        <color indexed="15"/>
        <rFont val="Calibri"/>
        <family val="2"/>
      </rPr>
      <t xml:space="preserve">* </t>
    </r>
    <r>
      <rPr>
        <u val="single"/>
        <sz val="12"/>
        <color indexed="15"/>
        <rFont val="Calibri"/>
        <family val="2"/>
      </rPr>
      <t>Hauling &amp; Processing Construction Debris</t>
    </r>
  </si>
  <si>
    <r>
      <rPr>
        <sz val="12"/>
        <color indexed="15"/>
        <rFont val="Calibri"/>
        <family val="2"/>
      </rPr>
      <t xml:space="preserve">* </t>
    </r>
    <r>
      <rPr>
        <u val="single"/>
        <sz val="12"/>
        <color indexed="15"/>
        <rFont val="Calibri"/>
        <family val="2"/>
      </rPr>
      <t>Construction Recycling Report</t>
    </r>
  </si>
  <si>
    <t>You can view detailed guides to the online report here:</t>
  </si>
  <si>
    <r>
      <t>Brief STEP-BY-STEP GUIDE</t>
    </r>
    <r>
      <rPr>
        <sz val="14"/>
        <color indexed="9"/>
        <rFont val="Calibri"/>
        <family val="2"/>
      </rPr>
      <t xml:space="preserve"> for submitting online report</t>
    </r>
  </si>
  <si>
    <t>tons</t>
  </si>
  <si>
    <t>Ticket #</t>
  </si>
  <si>
    <t>2017-123456 BP</t>
  </si>
  <si>
    <t>Floor Area</t>
  </si>
  <si>
    <t>Example:</t>
  </si>
  <si>
    <t>Permit No(s)</t>
  </si>
  <si>
    <t xml:space="preserve">Establish an online Re-TRAC Account by clicking here or copying the following address into your browser: </t>
  </si>
  <si>
    <r>
      <t xml:space="preserve">In </t>
    </r>
    <r>
      <rPr>
        <i/>
        <sz val="12"/>
        <color indexed="8"/>
        <rFont val="Calibri"/>
        <family val="2"/>
      </rPr>
      <t>Re-TRAC Connect</t>
    </r>
    <r>
      <rPr>
        <sz val="12"/>
        <color indexed="8"/>
        <rFont val="Calibri"/>
        <family val="2"/>
      </rPr>
      <t>, add a Project by entering its name and location.</t>
    </r>
  </si>
  <si>
    <r>
      <t xml:space="preserve">Open and complete the </t>
    </r>
    <r>
      <rPr>
        <b/>
        <sz val="12"/>
        <color indexed="8"/>
        <rFont val="Calibri"/>
        <family val="2"/>
      </rPr>
      <t>Project Registration and Reporting</t>
    </r>
    <r>
      <rPr>
        <sz val="12"/>
        <color indexed="8"/>
        <rFont val="Calibri"/>
        <family val="2"/>
      </rPr>
      <t xml:space="preserve"> form in Re-TRAC.</t>
    </r>
  </si>
  <si>
    <t>Submit the report.  (If you need to return later to enter more data, click 'Save' button at bottom of report.)</t>
  </si>
  <si>
    <t>Request a waiver, if necessary.  Explain good faith recycling efforts and reasons for not meeting diversion requirement.</t>
  </si>
  <si>
    <r>
      <rPr>
        <sz val="14"/>
        <color indexed="15"/>
        <rFont val="Calibri"/>
        <family val="2"/>
      </rPr>
      <t xml:space="preserve">* </t>
    </r>
    <r>
      <rPr>
        <u val="single"/>
        <sz val="14"/>
        <color indexed="15"/>
        <rFont val="Calibri"/>
        <family val="2"/>
      </rPr>
      <t>Step-by-Step Instructions</t>
    </r>
  </si>
  <si>
    <r>
      <rPr>
        <sz val="14"/>
        <color indexed="15"/>
        <rFont val="Calibri"/>
        <family val="2"/>
      </rPr>
      <t xml:space="preserve">* </t>
    </r>
    <r>
      <rPr>
        <u val="single"/>
        <sz val="14"/>
        <color indexed="15"/>
        <rFont val="Calibri"/>
        <family val="2"/>
      </rPr>
      <t>Video guide</t>
    </r>
  </si>
  <si>
    <r>
      <rPr>
        <sz val="14"/>
        <rFont val="Calibri"/>
        <family val="2"/>
      </rPr>
      <t xml:space="preserve">Contractors are NOT required to complete this Weight Ticket Summary. If they have only weight tickets, however, they may find it useful for completing the online CONSTRUCTION RECYCLING REPORT at:
                  </t>
    </r>
    <r>
      <rPr>
        <u val="single"/>
        <sz val="14"/>
        <color indexed="15"/>
        <rFont val="Calibri"/>
        <family val="2"/>
      </rPr>
      <t>http://austintexas.gov/page/construction-recycling-reporting</t>
    </r>
  </si>
  <si>
    <r>
      <t>The "Report Loads" section of the online report requires uploading a file summarizing the load-by-load weight tickets of debris removed from the jobsite.  If you have weight tickets but not a summary, complete the "</t>
    </r>
    <r>
      <rPr>
        <b/>
        <sz val="12"/>
        <color indexed="62"/>
        <rFont val="Calibri"/>
        <family val="2"/>
      </rPr>
      <t>Weight Ticket Summary"</t>
    </r>
    <r>
      <rPr>
        <sz val="12"/>
        <color indexed="8"/>
        <rFont val="Calibri"/>
        <family val="2"/>
      </rPr>
      <t xml:space="preserve"> tab of this workbook and upload it in the '</t>
    </r>
    <r>
      <rPr>
        <b/>
        <sz val="12"/>
        <color indexed="8"/>
        <rFont val="Calibri"/>
        <family val="2"/>
      </rPr>
      <t>Report Loads</t>
    </r>
    <r>
      <rPr>
        <sz val="12"/>
        <color indexed="8"/>
        <rFont val="Calibri"/>
        <family val="2"/>
      </rPr>
      <t>' section of the online report.</t>
    </r>
  </si>
  <si>
    <t>Example 1:</t>
  </si>
  <si>
    <t>Example 2:</t>
  </si>
  <si>
    <t>TOTAL
TONS</t>
  </si>
  <si>
    <t>Project Disposal Rate (lbs/sq ft)</t>
  </si>
  <si>
    <r>
      <rPr>
        <sz val="11"/>
        <color indexed="8"/>
        <rFont val="Calibri"/>
        <family val="2"/>
      </rPr>
      <t>≤</t>
    </r>
    <r>
      <rPr>
        <sz val="11"/>
        <color theme="1"/>
        <rFont val="Calibri"/>
        <family val="2"/>
      </rPr>
      <t xml:space="preserve"> 2.5</t>
    </r>
  </si>
  <si>
    <t>INSTRUCTIONS</t>
  </si>
  <si>
    <t>Total Floor Area (from below)</t>
  </si>
  <si>
    <t>Meet one?</t>
  </si>
  <si>
    <t>A. Permit Numbers &amp; Floor Areas</t>
  </si>
  <si>
    <t>Does this Project meet at least one of these Ordinance Requirements?</t>
  </si>
  <si>
    <t>Project Rate</t>
  </si>
  <si>
    <t>Requirement</t>
  </si>
  <si>
    <t>Diversion Tons</t>
  </si>
  <si>
    <t>Landfill Tons</t>
  </si>
  <si>
    <t>Click for Permit Numbers &amp; Floor Areas</t>
  </si>
  <si>
    <t>Complete sections A &amp; B on this page.</t>
  </si>
  <si>
    <t>1.</t>
  </si>
  <si>
    <t>2.</t>
  </si>
  <si>
    <t>3.</t>
  </si>
  <si>
    <r>
      <t xml:space="preserve">In "Report Loads" section of online report, enter the values at right for </t>
    </r>
    <r>
      <rPr>
        <b/>
        <sz val="12"/>
        <color indexed="57"/>
        <rFont val="Calibri"/>
        <family val="2"/>
      </rPr>
      <t>Diversion Tons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 xml:space="preserve">&amp; </t>
    </r>
    <r>
      <rPr>
        <b/>
        <sz val="12"/>
        <color indexed="50"/>
        <rFont val="Calibri"/>
        <family val="2"/>
      </rPr>
      <t>Landfill Tons</t>
    </r>
    <r>
      <rPr>
        <sz val="12"/>
        <rFont val="Calibri"/>
        <family val="0"/>
      </rPr>
      <t xml:space="preserve"> -&gt;&gt;</t>
    </r>
  </si>
  <si>
    <t>In "Report Loads" section, upload this spreadsheet.</t>
  </si>
  <si>
    <t>4.</t>
  </si>
  <si>
    <r>
      <t>SUMMARY OF COMPLIANCE -</t>
    </r>
    <r>
      <rPr>
        <sz val="12"/>
        <color indexed="9"/>
        <rFont val="Calibri"/>
        <family val="2"/>
      </rPr>
      <t xml:space="preserve"> Complete sections A &amp; B to calculate Project Rates, below</t>
    </r>
  </si>
  <si>
    <t xml:space="preserve">Using this WEIGHT TICKET SUMMARY to complete an online CONSTRUCTION RECYCLING REPORT </t>
  </si>
  <si>
    <t>Follow 'Online Report Instructions' tab to open the online reporting system.</t>
  </si>
  <si>
    <r>
      <t xml:space="preserve">POUNDS           </t>
    </r>
    <r>
      <rPr>
        <b/>
        <sz val="12"/>
        <color indexed="10"/>
        <rFont val="Calibri"/>
        <family val="2"/>
      </rPr>
      <t>O</t>
    </r>
  </si>
  <si>
    <r>
      <rPr>
        <b/>
        <sz val="12"/>
        <color indexed="10"/>
        <rFont val="Calibri"/>
        <family val="2"/>
      </rPr>
      <t>R</t>
    </r>
    <r>
      <rPr>
        <b/>
        <sz val="11"/>
        <color indexed="8"/>
        <rFont val="Calibri"/>
        <family val="2"/>
      </rPr>
      <t xml:space="preserve">             TONS</t>
    </r>
  </si>
  <si>
    <r>
      <t xml:space="preserve">B. Weight Ticket information - Enter </t>
    </r>
    <r>
      <rPr>
        <b/>
        <u val="single"/>
        <sz val="14"/>
        <color indexed="9"/>
        <rFont val="Calibri"/>
        <family val="2"/>
      </rPr>
      <t>POUNDS OR TONS</t>
    </r>
    <r>
      <rPr>
        <sz val="14"/>
        <color indexed="9"/>
        <rFont val="Calibri"/>
        <family val="2"/>
      </rPr>
      <t xml:space="preserve"> for each load below.</t>
    </r>
  </si>
  <si>
    <r>
      <t>WEIGHT TICKET SUMMARY &amp; CALCULATIONS</t>
    </r>
    <r>
      <rPr>
        <sz val="14"/>
        <color indexed="8"/>
        <rFont val="Calibri"/>
        <family val="2"/>
      </rPr>
      <t xml:space="preserve">
for Contractor's Construction Recycling Report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</si>
</sst>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_);_(* \(#,##0.0\);_(* &quot;-&quot;??_);_(@_)"/>
  </numFmts>
  <fonts count="84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57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60"/>
      <name val="Calibri"/>
      <family val="2"/>
    </font>
    <font>
      <u val="single"/>
      <sz val="11"/>
      <color indexed="15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u val="single"/>
      <sz val="12"/>
      <color indexed="15"/>
      <name val="Calibri"/>
      <family val="2"/>
    </font>
    <font>
      <b/>
      <sz val="12"/>
      <name val="Calibri"/>
      <family val="0"/>
    </font>
    <font>
      <sz val="12"/>
      <color indexed="15"/>
      <name val="Calibri"/>
      <family val="2"/>
    </font>
    <font>
      <b/>
      <sz val="12"/>
      <color indexed="9"/>
      <name val="Calibri"/>
      <family val="2"/>
    </font>
    <font>
      <i/>
      <sz val="12"/>
      <color indexed="8"/>
      <name val="Calibri"/>
      <family val="2"/>
    </font>
    <font>
      <b/>
      <sz val="12"/>
      <color indexed="62"/>
      <name val="Calibri"/>
      <family val="2"/>
    </font>
    <font>
      <u val="single"/>
      <sz val="14"/>
      <color indexed="15"/>
      <name val="Calibri"/>
      <family val="2"/>
    </font>
    <font>
      <sz val="14"/>
      <color indexed="15"/>
      <name val="Calibri"/>
      <family val="2"/>
    </font>
    <font>
      <sz val="14"/>
      <name val="Calibri"/>
      <family val="2"/>
    </font>
    <font>
      <b/>
      <sz val="12"/>
      <color indexed="57"/>
      <name val="Calibri"/>
      <family val="2"/>
    </font>
    <font>
      <b/>
      <sz val="12"/>
      <color indexed="50"/>
      <name val="Calibri"/>
      <family val="2"/>
    </font>
    <font>
      <b/>
      <sz val="14"/>
      <color indexed="57"/>
      <name val="Calibri"/>
      <family val="2"/>
    </font>
    <font>
      <b/>
      <sz val="14"/>
      <color indexed="50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sz val="12"/>
      <name val="Calibri"/>
      <family val="0"/>
    </font>
    <font>
      <sz val="12"/>
      <color indexed="9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6"/>
      <color indexed="13"/>
      <name val="Calibri"/>
      <family val="2"/>
    </font>
    <font>
      <b/>
      <sz val="12"/>
      <color indexed="10"/>
      <name val="Calibri"/>
      <family val="2"/>
    </font>
    <font>
      <b/>
      <u val="single"/>
      <sz val="14"/>
      <color indexed="9"/>
      <name val="Calibri"/>
      <family val="2"/>
    </font>
    <font>
      <sz val="9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6"/>
      <color theme="0"/>
      <name val="Calibri"/>
      <family val="2"/>
    </font>
    <font>
      <b/>
      <sz val="14"/>
      <color theme="0"/>
      <name val="Calibri"/>
      <family val="2"/>
    </font>
    <font>
      <u val="single"/>
      <sz val="12"/>
      <color theme="10"/>
      <name val="Calibri"/>
      <family val="2"/>
    </font>
    <font>
      <i/>
      <sz val="10"/>
      <color theme="7" tint="-0.4999699890613556"/>
      <name val="Calibri"/>
      <family val="2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u val="single"/>
      <sz val="14"/>
      <color theme="10"/>
      <name val="Calibri"/>
      <family val="2"/>
    </font>
    <font>
      <b/>
      <sz val="14"/>
      <color theme="9" tint="-0.24997000396251678"/>
      <name val="Calibri"/>
      <family val="2"/>
    </font>
    <font>
      <b/>
      <sz val="14"/>
      <color theme="7" tint="-0.24997000396251678"/>
      <name val="Calibri"/>
      <family val="2"/>
    </font>
    <font>
      <sz val="10"/>
      <color theme="1"/>
      <name val="Calibri"/>
      <family val="2"/>
    </font>
    <font>
      <i/>
      <sz val="12"/>
      <color theme="1"/>
      <name val="Calibri"/>
      <family val="2"/>
    </font>
    <font>
      <sz val="11"/>
      <color theme="9" tint="-0.4999699890613556"/>
      <name val="Calibri"/>
      <family val="2"/>
    </font>
    <font>
      <sz val="9"/>
      <color theme="1"/>
      <name val="Calibri"/>
      <family val="2"/>
    </font>
    <font>
      <sz val="14"/>
      <color theme="0"/>
      <name val="Calibri"/>
      <family val="2"/>
    </font>
    <font>
      <b/>
      <sz val="16"/>
      <color rgb="FFFFFF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7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63">
    <xf numFmtId="0" fontId="0" fillId="0" borderId="0" xfId="0" applyFont="1" applyAlignment="1">
      <alignment/>
    </xf>
    <xf numFmtId="165" fontId="0" fillId="0" borderId="10" xfId="42" applyNumberFormat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68" fillId="33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/>
    </xf>
    <xf numFmtId="0" fontId="4" fillId="34" borderId="0" xfId="52" applyFont="1" applyFill="1" applyBorder="1" applyAlignment="1">
      <alignment vertical="center"/>
    </xf>
    <xf numFmtId="0" fontId="0" fillId="34" borderId="0" xfId="0" applyFill="1" applyBorder="1" applyAlignment="1">
      <alignment/>
    </xf>
    <xf numFmtId="0" fontId="69" fillId="33" borderId="11" xfId="0" applyFont="1" applyFill="1" applyBorder="1" applyAlignment="1">
      <alignment vertical="center"/>
    </xf>
    <xf numFmtId="0" fontId="0" fillId="34" borderId="12" xfId="0" applyFill="1" applyBorder="1" applyAlignment="1">
      <alignment/>
    </xf>
    <xf numFmtId="0" fontId="0" fillId="33" borderId="13" xfId="0" applyFill="1" applyBorder="1" applyAlignment="1">
      <alignment/>
    </xf>
    <xf numFmtId="0" fontId="50" fillId="34" borderId="14" xfId="0" applyFont="1" applyFill="1" applyBorder="1" applyAlignment="1">
      <alignment/>
    </xf>
    <xf numFmtId="0" fontId="50" fillId="34" borderId="15" xfId="0" applyFont="1" applyFill="1" applyBorder="1" applyAlignment="1">
      <alignment/>
    </xf>
    <xf numFmtId="0" fontId="50" fillId="34" borderId="12" xfId="0" applyFont="1" applyFill="1" applyBorder="1" applyAlignment="1">
      <alignment/>
    </xf>
    <xf numFmtId="0" fontId="50" fillId="34" borderId="13" xfId="0" applyFont="1" applyFill="1" applyBorder="1" applyAlignment="1">
      <alignment/>
    </xf>
    <xf numFmtId="0" fontId="50" fillId="34" borderId="13" xfId="0" applyFont="1" applyFill="1" applyBorder="1" applyAlignment="1">
      <alignment horizontal="left"/>
    </xf>
    <xf numFmtId="0" fontId="50" fillId="34" borderId="16" xfId="0" applyFont="1" applyFill="1" applyBorder="1" applyAlignment="1">
      <alignment/>
    </xf>
    <xf numFmtId="0" fontId="70" fillId="34" borderId="17" xfId="52" applyFont="1" applyFill="1" applyBorder="1" applyAlignment="1">
      <alignment horizontal="left" vertical="center" indent="6"/>
    </xf>
    <xf numFmtId="0" fontId="15" fillId="34" borderId="12" xfId="52" applyFont="1" applyFill="1" applyBorder="1" applyAlignment="1">
      <alignment horizontal="left" vertical="center"/>
    </xf>
    <xf numFmtId="0" fontId="50" fillId="34" borderId="17" xfId="0" applyFont="1" applyFill="1" applyBorder="1" applyAlignment="1">
      <alignment/>
    </xf>
    <xf numFmtId="0" fontId="66" fillId="0" borderId="12" xfId="0" applyFont="1" applyFill="1" applyBorder="1" applyAlignment="1">
      <alignment/>
    </xf>
    <xf numFmtId="0" fontId="66" fillId="0" borderId="18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50" fillId="0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3" xfId="0" applyFont="1" applyFill="1" applyBorder="1" applyAlignment="1">
      <alignment horizontal="left" vertical="center"/>
    </xf>
    <xf numFmtId="0" fontId="60" fillId="33" borderId="13" xfId="52" applyFill="1" applyBorder="1" applyAlignment="1">
      <alignment vertical="center"/>
    </xf>
    <xf numFmtId="0" fontId="4" fillId="33" borderId="13" xfId="52" applyFont="1" applyFill="1" applyBorder="1" applyAlignment="1">
      <alignment vertical="center"/>
    </xf>
    <xf numFmtId="0" fontId="0" fillId="33" borderId="17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50" fillId="0" borderId="19" xfId="0" applyFont="1" applyFill="1" applyBorder="1" applyAlignment="1">
      <alignment wrapText="1"/>
    </xf>
    <xf numFmtId="0" fontId="66" fillId="0" borderId="18" xfId="0" applyFont="1" applyFill="1" applyBorder="1" applyAlignment="1">
      <alignment vertical="top"/>
    </xf>
    <xf numFmtId="1" fontId="71" fillId="7" borderId="10" xfId="42" applyNumberFormat="1" applyFont="1" applyFill="1" applyBorder="1" applyAlignment="1" applyProtection="1">
      <alignment horizontal="center" vertical="center"/>
      <protection/>
    </xf>
    <xf numFmtId="14" fontId="71" fillId="7" borderId="19" xfId="0" applyNumberFormat="1" applyFont="1" applyFill="1" applyBorder="1" applyAlignment="1" applyProtection="1">
      <alignment horizontal="center" vertical="center"/>
      <protection/>
    </xf>
    <xf numFmtId="0" fontId="71" fillId="7" borderId="13" xfId="0" applyFont="1" applyFill="1" applyBorder="1" applyAlignment="1" applyProtection="1">
      <alignment horizontal="right" vertical="center"/>
      <protection/>
    </xf>
    <xf numFmtId="0" fontId="72" fillId="7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vertical="center"/>
      <protection/>
    </xf>
    <xf numFmtId="0" fontId="0" fillId="7" borderId="12" xfId="0" applyFill="1" applyBorder="1" applyAlignment="1" applyProtection="1">
      <alignment vertical="center"/>
      <protection/>
    </xf>
    <xf numFmtId="0" fontId="73" fillId="13" borderId="10" xfId="0" applyFont="1" applyFill="1" applyBorder="1" applyAlignment="1" applyProtection="1">
      <alignment horizontal="center" vertical="center" wrapText="1"/>
      <protection/>
    </xf>
    <xf numFmtId="0" fontId="0" fillId="2" borderId="0" xfId="0" applyFont="1" applyFill="1" applyAlignment="1" applyProtection="1">
      <alignment vertical="center"/>
      <protection/>
    </xf>
    <xf numFmtId="0" fontId="0" fillId="7" borderId="13" xfId="0" applyFont="1" applyFill="1" applyBorder="1" applyAlignment="1" applyProtection="1">
      <alignment vertical="center"/>
      <protection/>
    </xf>
    <xf numFmtId="0" fontId="0" fillId="7" borderId="0" xfId="0" applyFont="1" applyFill="1" applyAlignment="1" applyProtection="1">
      <alignment vertical="center"/>
      <protection/>
    </xf>
    <xf numFmtId="0" fontId="0" fillId="7" borderId="0" xfId="0" applyFont="1" applyFill="1" applyBorder="1" applyAlignment="1" applyProtection="1">
      <alignment vertical="center"/>
      <protection/>
    </xf>
    <xf numFmtId="166" fontId="71" fillId="7" borderId="10" xfId="42" applyNumberFormat="1" applyFont="1" applyFill="1" applyBorder="1" applyAlignment="1" applyProtection="1">
      <alignment vertical="center"/>
      <protection/>
    </xf>
    <xf numFmtId="0" fontId="0" fillId="7" borderId="0" xfId="0" applyFill="1" applyBorder="1" applyAlignment="1" applyProtection="1">
      <alignment vertical="center"/>
      <protection/>
    </xf>
    <xf numFmtId="0" fontId="71" fillId="7" borderId="13" xfId="0" applyFont="1" applyFill="1" applyBorder="1" applyAlignment="1" applyProtection="1">
      <alignment horizontal="left" vertical="center"/>
      <protection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7" borderId="20" xfId="0" applyFont="1" applyFill="1" applyBorder="1" applyAlignment="1" applyProtection="1">
      <alignment vertical="center"/>
      <protection/>
    </xf>
    <xf numFmtId="165" fontId="0" fillId="7" borderId="0" xfId="42" applyNumberFormat="1" applyFont="1" applyFill="1" applyBorder="1" applyAlignment="1" applyProtection="1">
      <alignment vertical="center"/>
      <protection/>
    </xf>
    <xf numFmtId="0" fontId="50" fillId="0" borderId="17" xfId="0" applyFont="1" applyFill="1" applyBorder="1" applyAlignment="1">
      <alignment horizontal="left" wrapText="1"/>
    </xf>
    <xf numFmtId="0" fontId="66" fillId="0" borderId="12" xfId="0" applyFont="1" applyFill="1" applyBorder="1" applyAlignment="1">
      <alignment vertical="top"/>
    </xf>
    <xf numFmtId="0" fontId="74" fillId="34" borderId="13" xfId="0" applyFont="1" applyFill="1" applyBorder="1" applyAlignment="1">
      <alignment horizontal="left"/>
    </xf>
    <xf numFmtId="0" fontId="75" fillId="34" borderId="13" xfId="52" applyFont="1" applyFill="1" applyBorder="1" applyAlignment="1" applyProtection="1">
      <alignment horizontal="left" vertical="center" indent="3"/>
      <protection locked="0"/>
    </xf>
    <xf numFmtId="0" fontId="70" fillId="0" borderId="13" xfId="52" applyFont="1" applyFill="1" applyBorder="1" applyAlignment="1" applyProtection="1">
      <alignment/>
      <protection locked="0"/>
    </xf>
    <xf numFmtId="0" fontId="70" fillId="0" borderId="13" xfId="52" applyFont="1" applyFill="1" applyBorder="1" applyAlignment="1" applyProtection="1">
      <alignment horizontal="left" indent="4"/>
      <protection locked="0"/>
    </xf>
    <xf numFmtId="0" fontId="70" fillId="34" borderId="15" xfId="52" applyFont="1" applyFill="1" applyBorder="1" applyAlignment="1" applyProtection="1">
      <alignment horizontal="left" vertical="center"/>
      <protection locked="0"/>
    </xf>
    <xf numFmtId="0" fontId="70" fillId="34" borderId="13" xfId="52" applyFont="1" applyFill="1" applyBorder="1" applyAlignment="1" applyProtection="1">
      <alignment horizontal="left" vertical="center"/>
      <protection locked="0"/>
    </xf>
    <xf numFmtId="0" fontId="70" fillId="34" borderId="13" xfId="52" applyFont="1" applyFill="1" applyBorder="1" applyAlignment="1" applyProtection="1">
      <alignment horizontal="left" vertical="center" wrapText="1"/>
      <protection locked="0"/>
    </xf>
    <xf numFmtId="0" fontId="75" fillId="34" borderId="13" xfId="52" applyFont="1" applyFill="1" applyBorder="1" applyAlignment="1" applyProtection="1">
      <alignment wrapText="1"/>
      <protection locked="0"/>
    </xf>
    <xf numFmtId="0" fontId="0" fillId="2" borderId="1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3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13" xfId="0" applyFill="1" applyBorder="1" applyAlignment="1">
      <alignment/>
    </xf>
    <xf numFmtId="0" fontId="0" fillId="7" borderId="0" xfId="0" applyFill="1" applyAlignment="1">
      <alignment/>
    </xf>
    <xf numFmtId="165" fontId="71" fillId="7" borderId="0" xfId="42" applyNumberFormat="1" applyFont="1" applyFill="1" applyBorder="1" applyAlignment="1" applyProtection="1">
      <alignment horizontal="left" vertical="center"/>
      <protection/>
    </xf>
    <xf numFmtId="165" fontId="0" fillId="13" borderId="19" xfId="0" applyNumberFormat="1" applyFill="1" applyBorder="1" applyAlignment="1" applyProtection="1">
      <alignment vertical="center"/>
      <protection/>
    </xf>
    <xf numFmtId="0" fontId="73" fillId="13" borderId="10" xfId="0" applyFont="1" applyFill="1" applyBorder="1" applyAlignment="1" applyProtection="1">
      <alignment vertical="center" wrapText="1"/>
      <protection/>
    </xf>
    <xf numFmtId="165" fontId="71" fillId="7" borderId="0" xfId="42" applyNumberFormat="1" applyFont="1" applyFill="1" applyBorder="1" applyAlignment="1" applyProtection="1">
      <alignment horizontal="right" vertical="center"/>
      <protection/>
    </xf>
    <xf numFmtId="0" fontId="0" fillId="2" borderId="10" xfId="0" applyFont="1" applyFill="1" applyBorder="1" applyAlignment="1" applyProtection="1">
      <alignment horizontal="center" vertical="center"/>
      <protection/>
    </xf>
    <xf numFmtId="166" fontId="76" fillId="2" borderId="10" xfId="42" applyNumberFormat="1" applyFont="1" applyFill="1" applyBorder="1" applyAlignment="1" applyProtection="1">
      <alignment vertical="center"/>
      <protection/>
    </xf>
    <xf numFmtId="166" fontId="77" fillId="2" borderId="10" xfId="42" applyNumberFormat="1" applyFont="1" applyFill="1" applyBorder="1" applyAlignment="1" applyProtection="1">
      <alignment vertical="center"/>
      <protection/>
    </xf>
    <xf numFmtId="166" fontId="27" fillId="2" borderId="10" xfId="42" applyNumberFormat="1" applyFont="1" applyFill="1" applyBorder="1" applyAlignment="1" applyProtection="1">
      <alignment vertical="center"/>
      <protection/>
    </xf>
    <xf numFmtId="2" fontId="50" fillId="2" borderId="10" xfId="0" applyNumberFormat="1" applyFont="1" applyFill="1" applyBorder="1" applyAlignment="1" applyProtection="1">
      <alignment horizontal="center" vertical="center"/>
      <protection/>
    </xf>
    <xf numFmtId="0" fontId="50" fillId="2" borderId="21" xfId="0" applyFont="1" applyFill="1" applyBorder="1" applyAlignment="1" applyProtection="1">
      <alignment horizontal="center" vertical="center"/>
      <protection/>
    </xf>
    <xf numFmtId="0" fontId="0" fillId="2" borderId="16" xfId="0" applyFill="1" applyBorder="1" applyAlignment="1">
      <alignment/>
    </xf>
    <xf numFmtId="0" fontId="50" fillId="2" borderId="0" xfId="0" applyFont="1" applyFill="1" applyBorder="1" applyAlignment="1" applyProtection="1">
      <alignment vertical="center"/>
      <protection/>
    </xf>
    <xf numFmtId="0" fontId="0" fillId="2" borderId="0" xfId="0" applyFont="1" applyFill="1" applyBorder="1" applyAlignment="1" applyProtection="1">
      <alignment horizontal="left" vertical="center" indent="1"/>
      <protection/>
    </xf>
    <xf numFmtId="164" fontId="0" fillId="2" borderId="10" xfId="58" applyNumberFormat="1" applyFont="1" applyFill="1" applyBorder="1" applyAlignment="1" applyProtection="1">
      <alignment horizontal="center" vertical="center"/>
      <protection/>
    </xf>
    <xf numFmtId="2" fontId="0" fillId="2" borderId="18" xfId="0" applyNumberFormat="1" applyFont="1" applyFill="1" applyBorder="1" applyAlignment="1" applyProtection="1">
      <alignment horizontal="center" vertical="center"/>
      <protection/>
    </xf>
    <xf numFmtId="0" fontId="0" fillId="2" borderId="20" xfId="0" applyFill="1" applyBorder="1" applyAlignment="1">
      <alignment/>
    </xf>
    <xf numFmtId="0" fontId="78" fillId="8" borderId="10" xfId="0" applyFont="1" applyFill="1" applyBorder="1" applyAlignment="1" applyProtection="1">
      <alignment horizontal="center" vertical="center" wrapText="1"/>
      <protection/>
    </xf>
    <xf numFmtId="0" fontId="60" fillId="7" borderId="0" xfId="52" applyFill="1" applyBorder="1" applyAlignment="1">
      <alignment wrapText="1"/>
    </xf>
    <xf numFmtId="0" fontId="60" fillId="7" borderId="13" xfId="52" applyFill="1" applyBorder="1" applyAlignment="1">
      <alignment wrapText="1"/>
    </xf>
    <xf numFmtId="0" fontId="0" fillId="2" borderId="12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79" fillId="2" borderId="0" xfId="0" applyFont="1" applyFill="1" applyBorder="1" applyAlignment="1" applyProtection="1">
      <alignment vertical="top"/>
      <protection/>
    </xf>
    <xf numFmtId="0" fontId="79" fillId="2" borderId="0" xfId="0" applyFont="1" applyFill="1" applyBorder="1" applyAlignment="1" applyProtection="1">
      <alignment vertical="top" wrapText="1"/>
      <protection/>
    </xf>
    <xf numFmtId="0" fontId="0" fillId="2" borderId="0" xfId="0" applyFont="1" applyFill="1" applyBorder="1" applyAlignment="1" applyProtection="1">
      <alignment vertical="top"/>
      <protection/>
    </xf>
    <xf numFmtId="0" fontId="0" fillId="2" borderId="13" xfId="0" applyFill="1" applyBorder="1" applyAlignment="1">
      <alignment vertical="top"/>
    </xf>
    <xf numFmtId="0" fontId="0" fillId="7" borderId="0" xfId="0" applyFill="1" applyAlignment="1">
      <alignment vertical="top"/>
    </xf>
    <xf numFmtId="0" fontId="0" fillId="0" borderId="0" xfId="0" applyAlignment="1">
      <alignment vertical="top"/>
    </xf>
    <xf numFmtId="0" fontId="50" fillId="2" borderId="0" xfId="0" applyFont="1" applyFill="1" applyBorder="1" applyAlignment="1">
      <alignment/>
    </xf>
    <xf numFmtId="0" fontId="50" fillId="2" borderId="0" xfId="0" applyFont="1" applyFill="1" applyBorder="1" applyAlignment="1">
      <alignment vertical="center"/>
    </xf>
    <xf numFmtId="0" fontId="50" fillId="2" borderId="0" xfId="0" applyFont="1" applyFill="1" applyBorder="1" applyAlignment="1">
      <alignment horizontal="left"/>
    </xf>
    <xf numFmtId="0" fontId="0" fillId="13" borderId="14" xfId="0" applyFont="1" applyFill="1" applyBorder="1" applyAlignment="1" applyProtection="1">
      <alignment vertical="center"/>
      <protection/>
    </xf>
    <xf numFmtId="0" fontId="0" fillId="13" borderId="15" xfId="0" applyFont="1" applyFill="1" applyBorder="1" applyAlignment="1" applyProtection="1">
      <alignment vertical="center"/>
      <protection/>
    </xf>
    <xf numFmtId="0" fontId="60" fillId="13" borderId="16" xfId="52" applyFill="1" applyBorder="1" applyAlignment="1">
      <alignment/>
    </xf>
    <xf numFmtId="0" fontId="0" fillId="13" borderId="17" xfId="0" applyFont="1" applyFill="1" applyBorder="1" applyAlignment="1" applyProtection="1">
      <alignment vertical="center"/>
      <protection/>
    </xf>
    <xf numFmtId="0" fontId="73" fillId="13" borderId="21" xfId="0" applyFont="1" applyFill="1" applyBorder="1" applyAlignment="1" applyProtection="1">
      <alignment horizontal="center" vertical="center" wrapText="1"/>
      <protection/>
    </xf>
    <xf numFmtId="14" fontId="31" fillId="0" borderId="10" xfId="0" applyNumberFormat="1" applyFont="1" applyFill="1" applyBorder="1" applyAlignment="1" applyProtection="1">
      <alignment horizontal="center" vertical="center"/>
      <protection locked="0"/>
    </xf>
    <xf numFmtId="1" fontId="31" fillId="0" borderId="10" xfId="42" applyNumberFormat="1" applyFont="1" applyFill="1" applyBorder="1" applyAlignment="1" applyProtection="1">
      <alignment horizontal="center" vertical="center"/>
      <protection locked="0"/>
    </xf>
    <xf numFmtId="165" fontId="31" fillId="0" borderId="10" xfId="42" applyNumberFormat="1" applyFont="1" applyFill="1" applyBorder="1" applyAlignment="1" applyProtection="1">
      <alignment horizontal="right" vertical="center"/>
      <protection locked="0"/>
    </xf>
    <xf numFmtId="166" fontId="4" fillId="0" borderId="10" xfId="42" applyNumberFormat="1" applyFont="1" applyFill="1" applyBorder="1" applyAlignment="1" applyProtection="1">
      <alignment horizontal="right" vertical="center"/>
      <protection locked="0"/>
    </xf>
    <xf numFmtId="166" fontId="32" fillId="7" borderId="10" xfId="42" applyNumberFormat="1" applyFont="1" applyFill="1" applyBorder="1" applyAlignment="1" applyProtection="1">
      <alignment vertical="center"/>
      <protection/>
    </xf>
    <xf numFmtId="166" fontId="80" fillId="7" borderId="10" xfId="42" applyNumberFormat="1" applyFont="1" applyFill="1" applyBorder="1" applyAlignment="1" applyProtection="1">
      <alignment horizontal="right" vertical="center"/>
      <protection/>
    </xf>
    <xf numFmtId="165" fontId="71" fillId="7" borderId="10" xfId="42" applyNumberFormat="1" applyFont="1" applyFill="1" applyBorder="1" applyAlignment="1" applyProtection="1">
      <alignment horizontal="right" vertical="center"/>
      <protection/>
    </xf>
    <xf numFmtId="166" fontId="71" fillId="7" borderId="10" xfId="42" applyNumberFormat="1" applyFont="1" applyFill="1" applyBorder="1" applyAlignment="1" applyProtection="1">
      <alignment horizontal="right" vertical="center"/>
      <protection/>
    </xf>
    <xf numFmtId="0" fontId="50" fillId="2" borderId="0" xfId="0" applyFont="1" applyFill="1" applyBorder="1" applyAlignment="1" quotePrefix="1">
      <alignment horizontal="left" vertical="center" indent="1"/>
    </xf>
    <xf numFmtId="0" fontId="0" fillId="7" borderId="20" xfId="0" applyFill="1" applyBorder="1" applyAlignment="1">
      <alignment/>
    </xf>
    <xf numFmtId="0" fontId="0" fillId="7" borderId="16" xfId="0" applyFill="1" applyBorder="1" applyAlignment="1">
      <alignment/>
    </xf>
    <xf numFmtId="0" fontId="0" fillId="7" borderId="17" xfId="0" applyFill="1" applyBorder="1" applyAlignment="1">
      <alignment/>
    </xf>
    <xf numFmtId="0" fontId="60" fillId="7" borderId="0" xfId="52" applyFill="1" applyBorder="1" applyAlignment="1">
      <alignment/>
    </xf>
    <xf numFmtId="165" fontId="71" fillId="7" borderId="22" xfId="42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 locked="0"/>
    </xf>
    <xf numFmtId="165" fontId="0" fillId="0" borderId="21" xfId="42" applyNumberFormat="1" applyFont="1" applyFill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3" fontId="0" fillId="0" borderId="10" xfId="0" applyNumberFormat="1" applyFont="1" applyBorder="1" applyAlignment="1" applyProtection="1">
      <alignment horizontal="right" vertical="center"/>
      <protection locked="0"/>
    </xf>
    <xf numFmtId="166" fontId="4" fillId="0" borderId="10" xfId="42" applyNumberFormat="1" applyFont="1" applyFill="1" applyBorder="1" applyAlignment="1" applyProtection="1">
      <alignment horizontal="right" vertical="center"/>
      <protection/>
    </xf>
    <xf numFmtId="14" fontId="81" fillId="2" borderId="20" xfId="0" applyNumberFormat="1" applyFont="1" applyFill="1" applyBorder="1" applyAlignment="1">
      <alignment/>
    </xf>
    <xf numFmtId="14" fontId="81" fillId="2" borderId="17" xfId="0" applyNumberFormat="1" applyFont="1" applyFill="1" applyBorder="1" applyAlignment="1">
      <alignment/>
    </xf>
    <xf numFmtId="0" fontId="69" fillId="33" borderId="0" xfId="0" applyFont="1" applyFill="1" applyBorder="1" applyAlignment="1">
      <alignment horizontal="left" vertical="center"/>
    </xf>
    <xf numFmtId="0" fontId="69" fillId="33" borderId="23" xfId="0" applyFont="1" applyFill="1" applyBorder="1" applyAlignment="1">
      <alignment horizontal="center" vertical="center"/>
    </xf>
    <xf numFmtId="0" fontId="54" fillId="33" borderId="22" xfId="0" applyFont="1" applyFill="1" applyBorder="1" applyAlignment="1" applyProtection="1">
      <alignment horizontal="center" vertical="center" wrapText="1"/>
      <protection/>
    </xf>
    <xf numFmtId="0" fontId="54" fillId="33" borderId="21" xfId="0" applyFont="1" applyFill="1" applyBorder="1" applyAlignment="1" applyProtection="1">
      <alignment horizontal="center" vertical="center" wrapText="1"/>
      <protection/>
    </xf>
    <xf numFmtId="0" fontId="50" fillId="2" borderId="0" xfId="0" applyFont="1" applyFill="1" applyBorder="1" applyAlignment="1" applyProtection="1">
      <alignment horizontal="left" vertical="center" wrapText="1"/>
      <protection/>
    </xf>
    <xf numFmtId="0" fontId="50" fillId="2" borderId="13" xfId="0" applyFont="1" applyFill="1" applyBorder="1" applyAlignment="1" applyProtection="1">
      <alignment horizontal="left" vertical="center" wrapText="1"/>
      <protection/>
    </xf>
    <xf numFmtId="0" fontId="60" fillId="13" borderId="12" xfId="52" applyFill="1" applyBorder="1" applyAlignment="1">
      <alignment horizontal="center" wrapText="1"/>
    </xf>
    <xf numFmtId="0" fontId="60" fillId="13" borderId="13" xfId="52" applyFill="1" applyBorder="1" applyAlignment="1">
      <alignment horizontal="center" wrapText="1"/>
    </xf>
    <xf numFmtId="14" fontId="78" fillId="7" borderId="16" xfId="0" applyNumberFormat="1" applyFont="1" applyFill="1" applyBorder="1" applyAlignment="1">
      <alignment horizontal="left"/>
    </xf>
    <xf numFmtId="14" fontId="78" fillId="7" borderId="20" xfId="0" applyNumberFormat="1" applyFont="1" applyFill="1" applyBorder="1" applyAlignment="1">
      <alignment horizontal="left"/>
    </xf>
    <xf numFmtId="0" fontId="82" fillId="33" borderId="18" xfId="0" applyFont="1" applyFill="1" applyBorder="1" applyAlignment="1" applyProtection="1">
      <alignment horizontal="left" vertical="center" indent="1"/>
      <protection/>
    </xf>
    <xf numFmtId="0" fontId="82" fillId="33" borderId="23" xfId="0" applyFont="1" applyFill="1" applyBorder="1" applyAlignment="1" applyProtection="1">
      <alignment horizontal="left" vertical="center" indent="1"/>
      <protection/>
    </xf>
    <xf numFmtId="0" fontId="82" fillId="33" borderId="19" xfId="0" applyFont="1" applyFill="1" applyBorder="1" applyAlignment="1" applyProtection="1">
      <alignment horizontal="left" vertical="center" indent="1"/>
      <protection/>
    </xf>
    <xf numFmtId="0" fontId="79" fillId="8" borderId="10" xfId="0" applyFont="1" applyFill="1" applyBorder="1" applyAlignment="1" applyProtection="1">
      <alignment horizontal="center" vertical="center"/>
      <protection/>
    </xf>
    <xf numFmtId="0" fontId="83" fillId="33" borderId="19" xfId="0" applyFont="1" applyFill="1" applyBorder="1" applyAlignment="1" applyProtection="1">
      <alignment horizontal="center" vertical="center"/>
      <protection/>
    </xf>
    <xf numFmtId="0" fontId="83" fillId="33" borderId="10" xfId="0" applyFont="1" applyFill="1" applyBorder="1" applyAlignment="1" applyProtection="1">
      <alignment horizontal="center" vertical="center"/>
      <protection/>
    </xf>
    <xf numFmtId="0" fontId="83" fillId="33" borderId="18" xfId="0" applyFont="1" applyFill="1" applyBorder="1" applyAlignment="1" applyProtection="1">
      <alignment horizontal="center" vertical="center"/>
      <protection/>
    </xf>
    <xf numFmtId="0" fontId="72" fillId="19" borderId="0" xfId="0" applyFont="1" applyFill="1" applyBorder="1" applyAlignment="1" applyProtection="1">
      <alignment horizontal="center" vertical="center" wrapText="1"/>
      <protection/>
    </xf>
    <xf numFmtId="0" fontId="72" fillId="19" borderId="13" xfId="0" applyFont="1" applyFill="1" applyBorder="1" applyAlignment="1" applyProtection="1">
      <alignment horizontal="center" vertical="center" wrapText="1"/>
      <protection/>
    </xf>
    <xf numFmtId="0" fontId="72" fillId="19" borderId="20" xfId="0" applyFont="1" applyFill="1" applyBorder="1" applyAlignment="1" applyProtection="1">
      <alignment horizontal="center" vertical="center" wrapText="1"/>
      <protection/>
    </xf>
    <xf numFmtId="0" fontId="72" fillId="19" borderId="17" xfId="0" applyFont="1" applyFill="1" applyBorder="1" applyAlignment="1" applyProtection="1">
      <alignment horizontal="center" vertical="center" wrapText="1"/>
      <protection/>
    </xf>
    <xf numFmtId="0" fontId="73" fillId="13" borderId="23" xfId="0" applyFont="1" applyFill="1" applyBorder="1" applyAlignment="1" applyProtection="1">
      <alignment horizontal="left" vertical="center"/>
      <protection/>
    </xf>
    <xf numFmtId="0" fontId="73" fillId="13" borderId="19" xfId="0" applyFont="1" applyFill="1" applyBorder="1" applyAlignment="1" applyProtection="1">
      <alignment horizontal="left" vertical="center"/>
      <protection/>
    </xf>
    <xf numFmtId="0" fontId="73" fillId="13" borderId="15" xfId="0" applyFont="1" applyFill="1" applyBorder="1" applyAlignment="1" applyProtection="1">
      <alignment horizontal="center" vertical="center" wrapText="1"/>
      <protection/>
    </xf>
    <xf numFmtId="0" fontId="73" fillId="13" borderId="21" xfId="0" applyFont="1" applyFill="1" applyBorder="1" applyAlignment="1" applyProtection="1">
      <alignment horizontal="center" vertical="center" wrapText="1"/>
      <protection/>
    </xf>
    <xf numFmtId="0" fontId="82" fillId="35" borderId="11" xfId="0" applyFont="1" applyFill="1" applyBorder="1" applyAlignment="1" applyProtection="1">
      <alignment horizontal="left" vertical="center" indent="1"/>
      <protection/>
    </xf>
    <xf numFmtId="0" fontId="0" fillId="13" borderId="18" xfId="0" applyFont="1" applyFill="1" applyBorder="1" applyAlignment="1" applyProtection="1">
      <alignment horizontal="center" vertical="center"/>
      <protection/>
    </xf>
    <xf numFmtId="0" fontId="0" fillId="13" borderId="19" xfId="0" applyFont="1" applyFill="1" applyBorder="1" applyAlignment="1" applyProtection="1">
      <alignment horizontal="center" vertical="center"/>
      <protection/>
    </xf>
    <xf numFmtId="0" fontId="82" fillId="35" borderId="18" xfId="0" applyFont="1" applyFill="1" applyBorder="1" applyAlignment="1" applyProtection="1">
      <alignment horizontal="left" vertical="center" indent="1"/>
      <protection/>
    </xf>
    <xf numFmtId="0" fontId="82" fillId="35" borderId="23" xfId="0" applyFont="1" applyFill="1" applyBorder="1" applyAlignment="1" applyProtection="1">
      <alignment horizontal="left" vertical="center" indent="1"/>
      <protection/>
    </xf>
    <xf numFmtId="0" fontId="82" fillId="35" borderId="19" xfId="0" applyFont="1" applyFill="1" applyBorder="1" applyAlignment="1" applyProtection="1">
      <alignment horizontal="left" vertical="center" indent="1"/>
      <protection/>
    </xf>
    <xf numFmtId="0" fontId="73" fillId="13" borderId="18" xfId="0" applyFont="1" applyFill="1" applyBorder="1" applyAlignment="1" applyProtection="1">
      <alignment horizontal="right" vertical="center"/>
      <protection/>
    </xf>
    <xf numFmtId="0" fontId="73" fillId="13" borderId="23" xfId="0" applyFont="1" applyFill="1" applyBorder="1" applyAlignment="1" applyProtection="1">
      <alignment horizontal="right" vertical="center"/>
      <protection/>
    </xf>
    <xf numFmtId="0" fontId="54" fillId="35" borderId="22" xfId="0" applyFont="1" applyFill="1" applyBorder="1" applyAlignment="1" applyProtection="1">
      <alignment horizontal="center" vertical="center" wrapText="1"/>
      <protection/>
    </xf>
    <xf numFmtId="0" fontId="54" fillId="35" borderId="21" xfId="0" applyFont="1" applyFill="1" applyBorder="1" applyAlignment="1" applyProtection="1">
      <alignment horizontal="center" vertical="center" wrapText="1"/>
      <protection/>
    </xf>
    <xf numFmtId="0" fontId="54" fillId="36" borderId="22" xfId="0" applyFont="1" applyFill="1" applyBorder="1" applyAlignment="1" applyProtection="1">
      <alignment horizontal="center" vertical="center" wrapText="1"/>
      <protection/>
    </xf>
    <xf numFmtId="0" fontId="54" fillId="36" borderId="21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9">
    <dxf>
      <fill>
        <patternFill>
          <bgColor theme="9" tint="0.5999600291252136"/>
        </patternFill>
      </fill>
    </dxf>
    <dxf>
      <font>
        <color auto="1"/>
      </font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ont>
        <color auto="1"/>
      </font>
      <fill>
        <patternFill>
          <bgColor theme="9" tint="0.5999600291252136"/>
        </patternFill>
      </fill>
    </dxf>
    <dxf>
      <font>
        <color rgb="FF9C0006"/>
      </font>
      <fill>
        <patternFill>
          <bgColor theme="5" tint="0.3999499976634979"/>
        </patternFill>
      </fill>
    </dxf>
    <dxf>
      <font>
        <color rgb="FF006100"/>
      </font>
      <fill>
        <patternFill>
          <bgColor theme="9" tint="0.3999499976634979"/>
        </patternFill>
      </fill>
    </dxf>
    <dxf>
      <font>
        <color rgb="FF006100"/>
      </font>
      <fill>
        <patternFill>
          <bgColor theme="9" tint="0.3999499976634979"/>
        </patternFill>
      </fill>
      <border/>
    </dxf>
    <dxf>
      <font>
        <color rgb="FF9C0006"/>
      </font>
      <fill>
        <patternFill>
          <bgColor theme="5" tint="0.3999499976634979"/>
        </patternFill>
      </fill>
      <border/>
    </dxf>
    <dxf>
      <font>
        <color auto="1"/>
      </font>
      <fill>
        <patternFill>
          <bgColor theme="9" tint="0.5999600291252136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ustintexas.gov/sites/default/files/files/Resource_Recovery/C_D_Recycling_Report_Guide_-_2016_08_09.pdf" TargetMode="External" /><Relationship Id="rId2" Type="http://schemas.openxmlformats.org/officeDocument/2006/relationships/hyperlink" Target="http://www.youtube.com/watch?v=_v2MxNNdQWc&amp;feature=youtu.be" TargetMode="External" /><Relationship Id="rId3" Type="http://schemas.openxmlformats.org/officeDocument/2006/relationships/hyperlink" Target="https://connect.re-trac.com/registration/austin-cdordinance" TargetMode="External" /><Relationship Id="rId4" Type="http://schemas.openxmlformats.org/officeDocument/2006/relationships/hyperlink" Target="https://connect.re-trac.com/registration/austin-cdordinance" TargetMode="External" /><Relationship Id="rId5" Type="http://schemas.openxmlformats.org/officeDocument/2006/relationships/hyperlink" Target="http://www.austintexas.gov/cd" TargetMode="External" /><Relationship Id="rId6" Type="http://schemas.openxmlformats.org/officeDocument/2006/relationships/hyperlink" Target="http://austintexas.gov/page/hauling-and-processing-construction-debris" TargetMode="External" /><Relationship Id="rId7" Type="http://schemas.openxmlformats.org/officeDocument/2006/relationships/hyperlink" Target="http://austintexas.gov/page/construction-recycling-reporting" TargetMode="External" /><Relationship Id="rId8" Type="http://schemas.openxmlformats.org/officeDocument/2006/relationships/hyperlink" Target="mailto:ARRconstructionrecycling@austintexas.gov" TargetMode="External" /><Relationship Id="rId9" Type="http://schemas.openxmlformats.org/officeDocument/2006/relationships/hyperlink" Target="http://austintexas.gov/page/construction-recycling-reporting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stintexas.gov/devreview/a_queryfolder_permits.jsp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J26"/>
  <sheetViews>
    <sheetView showGridLines="0" showRowColHeaders="0" zoomScalePageLayoutView="0" workbookViewId="0" topLeftCell="A1">
      <selection activeCell="B1" sqref="B1:C1"/>
    </sheetView>
  </sheetViews>
  <sheetFormatPr defaultColWidth="8.8515625" defaultRowHeight="15"/>
  <cols>
    <col min="1" max="1" width="3.7109375" style="7" customWidth="1"/>
    <col min="2" max="2" width="7.140625" style="7" customWidth="1"/>
    <col min="3" max="3" width="118.140625" style="7" customWidth="1"/>
    <col min="4" max="4" width="3.7109375" style="7" customWidth="1"/>
    <col min="5" max="16384" width="8.8515625" style="7" customWidth="1"/>
  </cols>
  <sheetData>
    <row r="1" spans="1:10" ht="18.75">
      <c r="A1" s="30"/>
      <c r="B1" s="127" t="s">
        <v>61</v>
      </c>
      <c r="C1" s="127"/>
      <c r="D1" s="24"/>
      <c r="E1" s="5"/>
      <c r="F1" s="5"/>
      <c r="G1" s="5"/>
      <c r="H1" s="5"/>
      <c r="I1" s="5"/>
      <c r="J1" s="5"/>
    </row>
    <row r="2" spans="1:4" ht="15.75">
      <c r="A2" s="31"/>
      <c r="B2" s="11"/>
      <c r="C2" s="12"/>
      <c r="D2" s="10"/>
    </row>
    <row r="3" spans="1:4" ht="57">
      <c r="A3" s="31"/>
      <c r="B3" s="9"/>
      <c r="C3" s="62" t="s">
        <v>36</v>
      </c>
      <c r="D3" s="10"/>
    </row>
    <row r="4" spans="1:4" ht="15.75">
      <c r="A4" s="31"/>
      <c r="B4" s="13"/>
      <c r="C4" s="14"/>
      <c r="D4" s="10"/>
    </row>
    <row r="5" spans="1:4" ht="18.75">
      <c r="A5" s="31"/>
      <c r="B5" s="13"/>
      <c r="C5" s="55" t="s">
        <v>21</v>
      </c>
      <c r="D5" s="10"/>
    </row>
    <row r="6" spans="1:4" ht="18.75">
      <c r="A6" s="31"/>
      <c r="B6" s="13"/>
      <c r="C6" s="56" t="s">
        <v>34</v>
      </c>
      <c r="D6" s="10"/>
    </row>
    <row r="7" spans="1:4" ht="18.75">
      <c r="A7" s="31"/>
      <c r="B7" s="13"/>
      <c r="C7" s="56" t="s">
        <v>35</v>
      </c>
      <c r="D7" s="10"/>
    </row>
    <row r="8" spans="1:4" ht="15.75">
      <c r="A8" s="31"/>
      <c r="B8" s="16"/>
      <c r="C8" s="17"/>
      <c r="D8" s="10"/>
    </row>
    <row r="9" spans="1:4" ht="21">
      <c r="A9" s="31"/>
      <c r="B9" s="8" t="s">
        <v>22</v>
      </c>
      <c r="C9" s="3"/>
      <c r="D9" s="10"/>
    </row>
    <row r="10" spans="1:4" ht="18.75" customHeight="1">
      <c r="A10" s="31"/>
      <c r="B10" s="20" t="s">
        <v>9</v>
      </c>
      <c r="C10" s="57" t="s">
        <v>29</v>
      </c>
      <c r="D10" s="10"/>
    </row>
    <row r="11" spans="1:4" ht="18.75" customHeight="1">
      <c r="A11" s="31"/>
      <c r="B11" s="20"/>
      <c r="C11" s="58" t="s">
        <v>8</v>
      </c>
      <c r="D11" s="10"/>
    </row>
    <row r="12" spans="1:4" ht="15.75">
      <c r="A12" s="31"/>
      <c r="B12" s="21" t="s">
        <v>14</v>
      </c>
      <c r="C12" s="22" t="s">
        <v>30</v>
      </c>
      <c r="D12" s="10"/>
    </row>
    <row r="13" spans="1:4" ht="15" customHeight="1">
      <c r="A13" s="31"/>
      <c r="B13" s="21" t="s">
        <v>10</v>
      </c>
      <c r="C13" s="22" t="s">
        <v>31</v>
      </c>
      <c r="D13" s="10"/>
    </row>
    <row r="14" spans="1:4" ht="48">
      <c r="A14" s="31"/>
      <c r="B14" s="54" t="s">
        <v>11</v>
      </c>
      <c r="C14" s="53" t="s">
        <v>37</v>
      </c>
      <c r="D14" s="10"/>
    </row>
    <row r="15" spans="1:10" ht="15.75">
      <c r="A15" s="31"/>
      <c r="B15" s="35" t="s">
        <v>12</v>
      </c>
      <c r="C15" s="23" t="s">
        <v>33</v>
      </c>
      <c r="D15" s="26"/>
      <c r="E15" s="4"/>
      <c r="F15" s="4"/>
      <c r="G15" s="4"/>
      <c r="H15" s="4"/>
      <c r="I15" s="4"/>
      <c r="J15" s="4"/>
    </row>
    <row r="16" spans="1:4" ht="15.75">
      <c r="A16" s="31"/>
      <c r="B16" s="35" t="s">
        <v>13</v>
      </c>
      <c r="C16" s="34" t="s">
        <v>32</v>
      </c>
      <c r="D16" s="10"/>
    </row>
    <row r="17" spans="1:10" ht="18.75">
      <c r="A17" s="31"/>
      <c r="B17" s="126" t="s">
        <v>7</v>
      </c>
      <c r="C17" s="126"/>
      <c r="D17" s="25"/>
      <c r="E17" s="5"/>
      <c r="F17" s="5"/>
      <c r="G17" s="5"/>
      <c r="H17" s="5"/>
      <c r="I17" s="5"/>
      <c r="J17" s="5"/>
    </row>
    <row r="18" spans="1:10" ht="15.75">
      <c r="A18" s="31"/>
      <c r="B18" s="11"/>
      <c r="C18" s="59" t="s">
        <v>18</v>
      </c>
      <c r="D18" s="27"/>
      <c r="E18" s="6"/>
      <c r="F18" s="5"/>
      <c r="G18" s="5"/>
      <c r="H18" s="5"/>
      <c r="I18" s="5"/>
      <c r="J18" s="5"/>
    </row>
    <row r="19" spans="1:10" ht="15.75">
      <c r="A19" s="31"/>
      <c r="B19" s="13"/>
      <c r="C19" s="60" t="s">
        <v>19</v>
      </c>
      <c r="D19" s="27"/>
      <c r="E19" s="6"/>
      <c r="F19" s="5"/>
      <c r="G19" s="5"/>
      <c r="H19" s="5"/>
      <c r="I19" s="5"/>
      <c r="J19" s="5"/>
    </row>
    <row r="20" spans="1:10" ht="15.75">
      <c r="A20" s="31"/>
      <c r="B20" s="13"/>
      <c r="C20" s="60" t="s">
        <v>20</v>
      </c>
      <c r="D20" s="28"/>
      <c r="E20" s="6"/>
      <c r="F20" s="5"/>
      <c r="G20" s="5"/>
      <c r="H20" s="5"/>
      <c r="I20" s="5"/>
      <c r="J20" s="5"/>
    </row>
    <row r="21" spans="1:10" ht="15.75">
      <c r="A21" s="31"/>
      <c r="B21" s="13"/>
      <c r="C21" s="14"/>
      <c r="D21" s="10"/>
      <c r="E21" s="6"/>
      <c r="F21" s="5"/>
      <c r="G21" s="5"/>
      <c r="H21" s="5"/>
      <c r="I21" s="5"/>
      <c r="J21" s="5"/>
    </row>
    <row r="22" spans="1:10" ht="15.75">
      <c r="A22" s="31"/>
      <c r="B22" s="18" t="s">
        <v>15</v>
      </c>
      <c r="C22" s="14"/>
      <c r="D22" s="10"/>
      <c r="E22" s="6"/>
      <c r="F22" s="5"/>
      <c r="G22" s="5"/>
      <c r="H22" s="5"/>
      <c r="I22" s="5"/>
      <c r="J22" s="5"/>
    </row>
    <row r="23" spans="1:10" ht="15.75">
      <c r="A23" s="31"/>
      <c r="B23" s="13"/>
      <c r="C23" s="61" t="s">
        <v>17</v>
      </c>
      <c r="D23" s="28"/>
      <c r="E23" s="6"/>
      <c r="F23" s="5"/>
      <c r="G23" s="5"/>
      <c r="H23" s="5"/>
      <c r="I23" s="5"/>
      <c r="J23" s="5"/>
    </row>
    <row r="24" spans="1:4" ht="15.75">
      <c r="A24" s="31"/>
      <c r="B24" s="13"/>
      <c r="C24" s="15" t="s">
        <v>16</v>
      </c>
      <c r="D24" s="10"/>
    </row>
    <row r="25" spans="1:4" ht="15.75">
      <c r="A25" s="31"/>
      <c r="B25" s="16"/>
      <c r="C25" s="19"/>
      <c r="D25" s="10"/>
    </row>
    <row r="26" spans="1:4" ht="15">
      <c r="A26" s="32"/>
      <c r="B26" s="33"/>
      <c r="C26" s="33"/>
      <c r="D26" s="29"/>
    </row>
  </sheetData>
  <sheetProtection selectLockedCells="1"/>
  <mergeCells count="2">
    <mergeCell ref="B17:C17"/>
    <mergeCell ref="B1:C1"/>
  </mergeCells>
  <hyperlinks>
    <hyperlink ref="C6" r:id="rId1" display="* Step-by-Step Instructions"/>
    <hyperlink ref="C7" r:id="rId2" display="* Video guide"/>
    <hyperlink ref="C10" r:id="rId3" display="Step 1. Establish a Re-TRAC Account at: "/>
    <hyperlink ref="C11" r:id="rId4" display="https://connect.re-trac.com/registration/austin-cdordinance"/>
    <hyperlink ref="C18" r:id="rId5" display="* Construction Recycling Ordinance"/>
    <hyperlink ref="C19" r:id="rId6" display="* Hauling &amp; Processing Construction Debris"/>
    <hyperlink ref="C20" r:id="rId7" display="* Contractor's Construction Recycling Report"/>
    <hyperlink ref="C23" r:id="rId8" display="ARRconstructionrecycling@austintexas.gov"/>
    <hyperlink ref="C3" r:id="rId9" display="http://austintexas.gov/page/construction-recycling-reporting"/>
  </hyperlinks>
  <printOptions/>
  <pageMargins left="0.75" right="0.75" top="1" bottom="1" header="0.3" footer="0.3"/>
  <pageSetup fitToHeight="1" fitToWidth="1" horizontalDpi="600" verticalDpi="600" orientation="landscape" scale="92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A1:AC114"/>
  <sheetViews>
    <sheetView showGridLines="0" showRowColHeaders="0" tabSelected="1" zoomScalePageLayoutView="0" workbookViewId="0" topLeftCell="A1">
      <selection activeCell="K45" sqref="K45"/>
    </sheetView>
  </sheetViews>
  <sheetFormatPr defaultColWidth="8.8515625" defaultRowHeight="15"/>
  <cols>
    <col min="1" max="1" width="1.421875" style="69" customWidth="1"/>
    <col min="2" max="2" width="4.140625" style="69" customWidth="1"/>
    <col min="3" max="3" width="10.7109375" style="46" customWidth="1"/>
    <col min="4" max="4" width="23.28125" style="46" customWidth="1"/>
    <col min="5" max="7" width="10.7109375" style="45" customWidth="1"/>
    <col min="8" max="8" width="4.421875" style="45" customWidth="1"/>
    <col min="9" max="9" width="3.7109375" style="0" customWidth="1"/>
    <col min="10" max="10" width="6.421875" style="0" customWidth="1"/>
    <col min="11" max="17" width="10.7109375" style="0" customWidth="1"/>
    <col min="18" max="18" width="5.7109375" style="0" customWidth="1"/>
    <col min="19" max="19" width="8.8515625" style="69" customWidth="1"/>
    <col min="20" max="21" width="9.140625" style="69" hidden="1" customWidth="1"/>
    <col min="22" max="29" width="8.8515625" style="69" customWidth="1"/>
  </cols>
  <sheetData>
    <row r="1" spans="1:18" ht="15" customHeight="1">
      <c r="A1" s="68"/>
      <c r="B1" s="143" t="s">
        <v>66</v>
      </c>
      <c r="C1" s="143"/>
      <c r="D1" s="143"/>
      <c r="E1" s="143"/>
      <c r="F1" s="143"/>
      <c r="G1" s="143"/>
      <c r="H1" s="144"/>
      <c r="I1" s="136" t="s">
        <v>60</v>
      </c>
      <c r="J1" s="137"/>
      <c r="K1" s="137"/>
      <c r="L1" s="137"/>
      <c r="M1" s="137"/>
      <c r="N1" s="137"/>
      <c r="O1" s="137"/>
      <c r="P1" s="137"/>
      <c r="Q1" s="137"/>
      <c r="R1" s="138"/>
    </row>
    <row r="2" spans="1:29" s="96" customFormat="1" ht="21" customHeight="1">
      <c r="A2" s="68"/>
      <c r="B2" s="143"/>
      <c r="C2" s="143"/>
      <c r="D2" s="143"/>
      <c r="E2" s="143"/>
      <c r="F2" s="143"/>
      <c r="G2" s="143"/>
      <c r="H2" s="144"/>
      <c r="I2" s="89"/>
      <c r="J2" s="90"/>
      <c r="K2" s="91" t="s">
        <v>47</v>
      </c>
      <c r="L2" s="92"/>
      <c r="M2" s="92"/>
      <c r="N2" s="93"/>
      <c r="O2" s="93"/>
      <c r="P2" s="93"/>
      <c r="Q2" s="93"/>
      <c r="R2" s="94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</row>
    <row r="3" spans="1:18" ht="15" customHeight="1">
      <c r="A3" s="68"/>
      <c r="B3" s="145"/>
      <c r="C3" s="145"/>
      <c r="D3" s="145"/>
      <c r="E3" s="145"/>
      <c r="F3" s="145"/>
      <c r="G3" s="145"/>
      <c r="H3" s="146"/>
      <c r="I3" s="63"/>
      <c r="J3" s="64"/>
      <c r="K3" s="64"/>
      <c r="L3" s="64"/>
      <c r="M3" s="64"/>
      <c r="N3" s="86" t="s">
        <v>48</v>
      </c>
      <c r="O3" s="86" t="s">
        <v>49</v>
      </c>
      <c r="P3" s="86" t="s">
        <v>45</v>
      </c>
      <c r="Q3" s="40"/>
      <c r="R3" s="65"/>
    </row>
    <row r="4" spans="1:18" ht="15" customHeight="1">
      <c r="A4" s="68"/>
      <c r="B4" s="140" t="s">
        <v>43</v>
      </c>
      <c r="C4" s="141"/>
      <c r="D4" s="141"/>
      <c r="E4" s="141"/>
      <c r="F4" s="141"/>
      <c r="G4" s="141"/>
      <c r="H4" s="142"/>
      <c r="I4" s="63"/>
      <c r="J4" s="64"/>
      <c r="K4" s="139" t="s">
        <v>4</v>
      </c>
      <c r="L4" s="139"/>
      <c r="M4" s="139"/>
      <c r="N4" s="83">
        <f>_xlfn.IFERROR(E9/G9,"")</f>
      </c>
      <c r="O4" s="74" t="s">
        <v>6</v>
      </c>
      <c r="P4" s="78">
        <f>IF(N4="","",IF(N4&gt;=50%,"YES","NO"))</f>
      </c>
      <c r="Q4" s="40"/>
      <c r="R4" s="65"/>
    </row>
    <row r="5" spans="1:18" ht="15" customHeight="1">
      <c r="A5" s="68"/>
      <c r="B5" s="113" t="s">
        <v>54</v>
      </c>
      <c r="C5" s="98" t="s">
        <v>53</v>
      </c>
      <c r="D5" s="97"/>
      <c r="E5" s="97"/>
      <c r="F5" s="43"/>
      <c r="G5" s="43"/>
      <c r="H5" s="43"/>
      <c r="I5" s="63"/>
      <c r="J5" s="64"/>
      <c r="K5" s="139" t="s">
        <v>41</v>
      </c>
      <c r="L5" s="139"/>
      <c r="M5" s="139"/>
      <c r="N5" s="84">
        <f>_xlfn.IFERROR(2000*F9/E14,"")</f>
      </c>
      <c r="O5" s="74" t="s">
        <v>42</v>
      </c>
      <c r="P5" s="79">
        <f>IF(N5&gt;0,IF(N5="","",IF(N5&gt;2.5,"NO","YES")),"")</f>
      </c>
      <c r="Q5" s="40"/>
      <c r="R5" s="65"/>
    </row>
    <row r="6" spans="1:18" ht="15" customHeight="1">
      <c r="A6" s="68"/>
      <c r="B6" s="113" t="s">
        <v>55</v>
      </c>
      <c r="C6" s="99" t="s">
        <v>62</v>
      </c>
      <c r="D6" s="82"/>
      <c r="E6" s="43"/>
      <c r="F6" s="43"/>
      <c r="G6" s="43"/>
      <c r="H6" s="43"/>
      <c r="I6" s="80"/>
      <c r="J6" s="85"/>
      <c r="K6" s="85"/>
      <c r="L6" s="85"/>
      <c r="M6" s="85"/>
      <c r="N6" s="85"/>
      <c r="O6" s="85"/>
      <c r="P6" s="85"/>
      <c r="Q6" s="124"/>
      <c r="R6" s="125"/>
    </row>
    <row r="7" spans="1:18" ht="19.5" customHeight="1">
      <c r="A7" s="68"/>
      <c r="B7" s="113" t="s">
        <v>56</v>
      </c>
      <c r="C7" s="130" t="s">
        <v>57</v>
      </c>
      <c r="D7" s="131"/>
      <c r="E7" s="159" t="s">
        <v>50</v>
      </c>
      <c r="F7" s="161" t="s">
        <v>51</v>
      </c>
      <c r="G7" s="128" t="s">
        <v>2</v>
      </c>
      <c r="H7" s="43"/>
      <c r="I7" s="154" t="s">
        <v>65</v>
      </c>
      <c r="J7" s="155"/>
      <c r="K7" s="155"/>
      <c r="L7" s="155"/>
      <c r="M7" s="155"/>
      <c r="N7" s="155"/>
      <c r="O7" s="155"/>
      <c r="P7" s="155"/>
      <c r="Q7" s="155"/>
      <c r="R7" s="156"/>
    </row>
    <row r="8" spans="1:18" ht="15" customHeight="1">
      <c r="A8" s="68"/>
      <c r="B8" s="81"/>
      <c r="C8" s="130"/>
      <c r="D8" s="131"/>
      <c r="E8" s="160"/>
      <c r="F8" s="162"/>
      <c r="G8" s="129"/>
      <c r="H8" s="43"/>
      <c r="I8" s="66"/>
      <c r="J8" s="67"/>
      <c r="K8" s="67"/>
      <c r="L8" s="67"/>
      <c r="M8" s="67"/>
      <c r="N8" s="67"/>
      <c r="O8" s="67"/>
      <c r="P8" s="67"/>
      <c r="Q8" s="67"/>
      <c r="R8" s="68"/>
    </row>
    <row r="9" spans="1:18" ht="15" customHeight="1">
      <c r="A9" s="68"/>
      <c r="B9" s="81"/>
      <c r="C9" s="130"/>
      <c r="D9" s="131"/>
      <c r="E9" s="75">
        <f>SUM(T:T)</f>
        <v>0</v>
      </c>
      <c r="F9" s="76">
        <f>SUM(U:U)</f>
        <v>0</v>
      </c>
      <c r="G9" s="77">
        <f>SUM(E7:F9)</f>
        <v>0</v>
      </c>
      <c r="H9" s="43"/>
      <c r="I9" s="66"/>
      <c r="J9" s="67"/>
      <c r="K9" s="67"/>
      <c r="L9" s="67"/>
      <c r="M9" s="157" t="s">
        <v>63</v>
      </c>
      <c r="N9" s="158"/>
      <c r="O9" s="147" t="s">
        <v>64</v>
      </c>
      <c r="P9" s="148"/>
      <c r="Q9" s="149" t="s">
        <v>40</v>
      </c>
      <c r="R9" s="68"/>
    </row>
    <row r="10" spans="1:18" ht="15" customHeight="1">
      <c r="A10" s="68"/>
      <c r="B10" s="113" t="s">
        <v>59</v>
      </c>
      <c r="C10" s="81" t="s">
        <v>58</v>
      </c>
      <c r="D10" s="81"/>
      <c r="E10" s="43"/>
      <c r="F10" s="43"/>
      <c r="G10" s="43"/>
      <c r="H10" s="43"/>
      <c r="I10" s="66"/>
      <c r="J10" s="67"/>
      <c r="K10" s="42" t="s">
        <v>5</v>
      </c>
      <c r="L10" s="42" t="s">
        <v>24</v>
      </c>
      <c r="M10" s="104" t="s">
        <v>0</v>
      </c>
      <c r="N10" s="104" t="s">
        <v>1</v>
      </c>
      <c r="O10" s="104" t="s">
        <v>0</v>
      </c>
      <c r="P10" s="104" t="s">
        <v>1</v>
      </c>
      <c r="Q10" s="150"/>
      <c r="R10" s="68"/>
    </row>
    <row r="11" spans="1:18" ht="15" customHeight="1">
      <c r="A11" s="68"/>
      <c r="B11" s="81"/>
      <c r="C11" s="81"/>
      <c r="D11" s="81"/>
      <c r="E11" s="43"/>
      <c r="F11" s="43"/>
      <c r="G11" s="43"/>
      <c r="H11" s="43"/>
      <c r="I11" s="66"/>
      <c r="J11" s="38" t="s">
        <v>38</v>
      </c>
      <c r="K11" s="37">
        <v>42750</v>
      </c>
      <c r="L11" s="36">
        <v>158321</v>
      </c>
      <c r="M11" s="110">
        <v>0</v>
      </c>
      <c r="N11" s="110">
        <v>0</v>
      </c>
      <c r="O11" s="112">
        <v>2.1</v>
      </c>
      <c r="P11" s="112">
        <v>3.1</v>
      </c>
      <c r="Q11" s="47">
        <f>IF(M11+N11=0,P11+O11,(M11+N11)/2000)</f>
        <v>5.2</v>
      </c>
      <c r="R11" s="49" t="s">
        <v>23</v>
      </c>
    </row>
    <row r="12" spans="1:18" ht="15" customHeight="1">
      <c r="A12" s="68"/>
      <c r="B12" s="151" t="s">
        <v>46</v>
      </c>
      <c r="C12" s="151"/>
      <c r="D12" s="151"/>
      <c r="E12" s="151"/>
      <c r="F12" s="151"/>
      <c r="G12" s="151"/>
      <c r="H12" s="151"/>
      <c r="I12" s="66"/>
      <c r="J12" s="38" t="s">
        <v>39</v>
      </c>
      <c r="K12" s="37">
        <v>42753</v>
      </c>
      <c r="L12" s="36">
        <v>158334</v>
      </c>
      <c r="M12" s="111">
        <v>5220</v>
      </c>
      <c r="N12" s="111">
        <v>4860</v>
      </c>
      <c r="O12" s="123">
        <v>0</v>
      </c>
      <c r="P12" s="123">
        <v>0</v>
      </c>
      <c r="Q12" s="47">
        <f>IF(M12+N12=0,P12+O12,(M12+N12)/2000)</f>
        <v>5.04</v>
      </c>
      <c r="R12" s="49" t="s">
        <v>23</v>
      </c>
    </row>
    <row r="13" spans="1:21" ht="15" customHeight="1">
      <c r="A13" s="68"/>
      <c r="G13" s="100"/>
      <c r="H13" s="101"/>
      <c r="I13" s="66"/>
      <c r="J13" s="39"/>
      <c r="K13" s="105"/>
      <c r="L13" s="106"/>
      <c r="M13" s="107"/>
      <c r="N13" s="107"/>
      <c r="O13" s="108"/>
      <c r="P13" s="108"/>
      <c r="Q13" s="109">
        <f>T13+U13</f>
        <v>0</v>
      </c>
      <c r="R13" s="44"/>
      <c r="T13" s="69">
        <f>IF(M13&gt;0,M13/2000,O13)</f>
        <v>0</v>
      </c>
      <c r="U13" s="69">
        <f>IF(N13&gt;0,N13/2000,P13)</f>
        <v>0</v>
      </c>
    </row>
    <row r="14" spans="1:21" ht="15" customHeight="1">
      <c r="A14" s="68"/>
      <c r="C14" s="152" t="s">
        <v>44</v>
      </c>
      <c r="D14" s="153"/>
      <c r="E14" s="71">
        <f>SUM(E18:E45)</f>
        <v>0</v>
      </c>
      <c r="F14" s="70" t="s">
        <v>3</v>
      </c>
      <c r="G14" s="132" t="s">
        <v>52</v>
      </c>
      <c r="H14" s="133"/>
      <c r="I14" s="66"/>
      <c r="J14" s="39"/>
      <c r="K14" s="105"/>
      <c r="L14" s="106"/>
      <c r="M14" s="107"/>
      <c r="N14" s="107"/>
      <c r="O14" s="108"/>
      <c r="P14" s="108"/>
      <c r="Q14" s="109">
        <f aca="true" t="shared" si="0" ref="Q14:Q45">T14+U14</f>
        <v>0</v>
      </c>
      <c r="R14" s="44"/>
      <c r="T14" s="69">
        <f aca="true" t="shared" si="1" ref="T14:T45">IF(M14&gt;0,M14/2000,O14)</f>
        <v>0</v>
      </c>
      <c r="U14" s="69">
        <f aca="true" t="shared" si="2" ref="U14:U45">IF(N14&gt;0,N14/2000,P14)</f>
        <v>0</v>
      </c>
    </row>
    <row r="15" spans="1:21" ht="15" customHeight="1">
      <c r="A15" s="68"/>
      <c r="G15" s="132"/>
      <c r="H15" s="133"/>
      <c r="I15" s="41"/>
      <c r="J15" s="39"/>
      <c r="K15" s="105"/>
      <c r="L15" s="106"/>
      <c r="M15" s="107"/>
      <c r="N15" s="107"/>
      <c r="O15" s="108"/>
      <c r="P15" s="108"/>
      <c r="Q15" s="109">
        <f t="shared" si="0"/>
        <v>0</v>
      </c>
      <c r="R15" s="44"/>
      <c r="T15" s="69">
        <f t="shared" si="1"/>
        <v>0</v>
      </c>
      <c r="U15" s="69">
        <f t="shared" si="2"/>
        <v>0</v>
      </c>
    </row>
    <row r="16" spans="1:21" ht="15" customHeight="1">
      <c r="A16" s="68"/>
      <c r="C16" s="48"/>
      <c r="D16" s="42" t="s">
        <v>28</v>
      </c>
      <c r="E16" s="72" t="s">
        <v>26</v>
      </c>
      <c r="F16" s="48"/>
      <c r="G16" s="132"/>
      <c r="H16" s="133"/>
      <c r="I16" s="41"/>
      <c r="J16" s="39"/>
      <c r="K16" s="105"/>
      <c r="L16" s="106"/>
      <c r="M16" s="107"/>
      <c r="N16" s="107"/>
      <c r="O16" s="108"/>
      <c r="P16" s="108"/>
      <c r="Q16" s="109">
        <f t="shared" si="0"/>
        <v>0</v>
      </c>
      <c r="R16" s="44"/>
      <c r="T16" s="69">
        <f t="shared" si="1"/>
        <v>0</v>
      </c>
      <c r="U16" s="69">
        <f t="shared" si="2"/>
        <v>0</v>
      </c>
    </row>
    <row r="17" spans="1:21" ht="15" customHeight="1">
      <c r="A17" s="68"/>
      <c r="C17" s="73" t="s">
        <v>27</v>
      </c>
      <c r="D17" s="118" t="s">
        <v>25</v>
      </c>
      <c r="E17" s="118">
        <v>65000</v>
      </c>
      <c r="F17" s="70" t="s">
        <v>3</v>
      </c>
      <c r="G17" s="102"/>
      <c r="H17" s="103"/>
      <c r="I17" s="41"/>
      <c r="J17" s="39"/>
      <c r="K17" s="105"/>
      <c r="L17" s="106"/>
      <c r="M17" s="107"/>
      <c r="N17" s="107"/>
      <c r="O17" s="108"/>
      <c r="P17" s="108"/>
      <c r="Q17" s="109">
        <f t="shared" si="0"/>
        <v>0</v>
      </c>
      <c r="R17" s="44"/>
      <c r="T17" s="69">
        <f t="shared" si="1"/>
        <v>0</v>
      </c>
      <c r="U17" s="69">
        <f t="shared" si="2"/>
        <v>0</v>
      </c>
    </row>
    <row r="18" spans="1:21" ht="15" customHeight="1">
      <c r="A18" s="68"/>
      <c r="D18" s="121"/>
      <c r="E18" s="122"/>
      <c r="F18" s="87"/>
      <c r="I18" s="41"/>
      <c r="J18" s="39"/>
      <c r="K18" s="105"/>
      <c r="L18" s="106"/>
      <c r="M18" s="107"/>
      <c r="N18" s="107"/>
      <c r="O18" s="108"/>
      <c r="P18" s="108"/>
      <c r="Q18" s="109">
        <f t="shared" si="0"/>
        <v>0</v>
      </c>
      <c r="R18" s="44"/>
      <c r="T18" s="69">
        <f t="shared" si="1"/>
        <v>0</v>
      </c>
      <c r="U18" s="69">
        <f t="shared" si="2"/>
        <v>0</v>
      </c>
    </row>
    <row r="19" spans="1:21" ht="15" customHeight="1">
      <c r="A19" s="68"/>
      <c r="B19" s="67"/>
      <c r="D19" s="121"/>
      <c r="E19" s="122"/>
      <c r="F19" s="87"/>
      <c r="I19" s="41"/>
      <c r="J19" s="39"/>
      <c r="K19" s="105"/>
      <c r="L19" s="106"/>
      <c r="M19" s="107"/>
      <c r="N19" s="107"/>
      <c r="O19" s="108"/>
      <c r="P19" s="108"/>
      <c r="Q19" s="109">
        <f t="shared" si="0"/>
        <v>0</v>
      </c>
      <c r="R19" s="44"/>
      <c r="T19" s="69">
        <f t="shared" si="1"/>
        <v>0</v>
      </c>
      <c r="U19" s="69">
        <f t="shared" si="2"/>
        <v>0</v>
      </c>
    </row>
    <row r="20" spans="1:21" ht="15" customHeight="1">
      <c r="A20" s="68"/>
      <c r="B20" s="67"/>
      <c r="D20" s="121"/>
      <c r="E20" s="122"/>
      <c r="F20" s="117"/>
      <c r="I20" s="41"/>
      <c r="J20" s="39"/>
      <c r="K20" s="105"/>
      <c r="L20" s="106"/>
      <c r="M20" s="107"/>
      <c r="N20" s="107"/>
      <c r="O20" s="108"/>
      <c r="P20" s="108"/>
      <c r="Q20" s="109">
        <f t="shared" si="0"/>
        <v>0</v>
      </c>
      <c r="R20" s="44"/>
      <c r="T20" s="69">
        <f t="shared" si="1"/>
        <v>0</v>
      </c>
      <c r="U20" s="69">
        <f t="shared" si="2"/>
        <v>0</v>
      </c>
    </row>
    <row r="21" spans="1:21" ht="15" customHeight="1">
      <c r="A21" s="68"/>
      <c r="B21" s="67"/>
      <c r="C21" s="44"/>
      <c r="D21" s="119"/>
      <c r="E21" s="120"/>
      <c r="F21" s="52"/>
      <c r="G21" s="87"/>
      <c r="H21" s="88"/>
      <c r="I21" s="41"/>
      <c r="J21" s="39"/>
      <c r="K21" s="105"/>
      <c r="L21" s="106"/>
      <c r="M21" s="107"/>
      <c r="N21" s="107"/>
      <c r="O21" s="108"/>
      <c r="P21" s="108"/>
      <c r="Q21" s="109">
        <f t="shared" si="0"/>
        <v>0</v>
      </c>
      <c r="R21" s="44"/>
      <c r="T21" s="69">
        <f t="shared" si="1"/>
        <v>0</v>
      </c>
      <c r="U21" s="69">
        <f t="shared" si="2"/>
        <v>0</v>
      </c>
    </row>
    <row r="22" spans="1:21" ht="15" customHeight="1">
      <c r="A22" s="68"/>
      <c r="B22" s="67"/>
      <c r="C22" s="44"/>
      <c r="D22" s="50"/>
      <c r="E22" s="1"/>
      <c r="F22" s="52"/>
      <c r="G22" s="87"/>
      <c r="H22" s="88"/>
      <c r="I22" s="41"/>
      <c r="J22" s="39"/>
      <c r="K22" s="105"/>
      <c r="L22" s="106"/>
      <c r="M22" s="107"/>
      <c r="N22" s="107"/>
      <c r="O22" s="108"/>
      <c r="P22" s="108"/>
      <c r="Q22" s="109">
        <f t="shared" si="0"/>
        <v>0</v>
      </c>
      <c r="R22" s="44"/>
      <c r="T22" s="69">
        <f t="shared" si="1"/>
        <v>0</v>
      </c>
      <c r="U22" s="69">
        <f t="shared" si="2"/>
        <v>0</v>
      </c>
    </row>
    <row r="23" spans="1:21" ht="15" customHeight="1">
      <c r="A23" s="68"/>
      <c r="B23" s="67"/>
      <c r="C23" s="44"/>
      <c r="D23" s="50"/>
      <c r="E23" s="1"/>
      <c r="F23" s="52"/>
      <c r="G23" s="87"/>
      <c r="H23" s="88"/>
      <c r="I23" s="41"/>
      <c r="J23" s="39"/>
      <c r="K23" s="105"/>
      <c r="L23" s="106"/>
      <c r="M23" s="107"/>
      <c r="N23" s="107"/>
      <c r="O23" s="108"/>
      <c r="P23" s="108"/>
      <c r="Q23" s="109">
        <f t="shared" si="0"/>
        <v>0</v>
      </c>
      <c r="R23" s="44"/>
      <c r="T23" s="69">
        <f t="shared" si="1"/>
        <v>0</v>
      </c>
      <c r="U23" s="69">
        <f t="shared" si="2"/>
        <v>0</v>
      </c>
    </row>
    <row r="24" spans="1:21" ht="15" customHeight="1">
      <c r="A24" s="68"/>
      <c r="B24" s="67"/>
      <c r="C24" s="44"/>
      <c r="D24" s="50"/>
      <c r="E24" s="1"/>
      <c r="F24" s="52"/>
      <c r="G24" s="46"/>
      <c r="H24" s="46"/>
      <c r="I24" s="41"/>
      <c r="J24" s="39"/>
      <c r="K24" s="105"/>
      <c r="L24" s="106"/>
      <c r="M24" s="107"/>
      <c r="N24" s="107"/>
      <c r="O24" s="108"/>
      <c r="P24" s="108"/>
      <c r="Q24" s="109">
        <f t="shared" si="0"/>
        <v>0</v>
      </c>
      <c r="R24" s="44"/>
      <c r="T24" s="69">
        <f t="shared" si="1"/>
        <v>0</v>
      </c>
      <c r="U24" s="69">
        <f t="shared" si="2"/>
        <v>0</v>
      </c>
    </row>
    <row r="25" spans="1:21" ht="15" customHeight="1">
      <c r="A25" s="68"/>
      <c r="B25" s="67"/>
      <c r="C25" s="44"/>
      <c r="D25" s="50"/>
      <c r="E25" s="1"/>
      <c r="F25" s="52"/>
      <c r="G25" s="46"/>
      <c r="H25" s="46"/>
      <c r="I25" s="41"/>
      <c r="J25" s="39"/>
      <c r="K25" s="105"/>
      <c r="L25" s="106"/>
      <c r="M25" s="107"/>
      <c r="N25" s="107"/>
      <c r="O25" s="108"/>
      <c r="P25" s="108"/>
      <c r="Q25" s="109">
        <f t="shared" si="0"/>
        <v>0</v>
      </c>
      <c r="R25" s="44"/>
      <c r="T25" s="69">
        <f t="shared" si="1"/>
        <v>0</v>
      </c>
      <c r="U25" s="69">
        <f t="shared" si="2"/>
        <v>0</v>
      </c>
    </row>
    <row r="26" spans="1:21" ht="15" customHeight="1">
      <c r="A26" s="68"/>
      <c r="B26" s="67"/>
      <c r="C26" s="44"/>
      <c r="D26" s="50"/>
      <c r="E26" s="1"/>
      <c r="F26" s="52"/>
      <c r="G26" s="46"/>
      <c r="H26" s="46"/>
      <c r="I26" s="41"/>
      <c r="J26" s="39"/>
      <c r="K26" s="105"/>
      <c r="L26" s="106"/>
      <c r="M26" s="107"/>
      <c r="N26" s="107"/>
      <c r="O26" s="108"/>
      <c r="P26" s="108"/>
      <c r="Q26" s="109">
        <f t="shared" si="0"/>
        <v>0</v>
      </c>
      <c r="R26" s="44"/>
      <c r="T26" s="69">
        <f t="shared" si="1"/>
        <v>0</v>
      </c>
      <c r="U26" s="69">
        <f t="shared" si="2"/>
        <v>0</v>
      </c>
    </row>
    <row r="27" spans="1:21" ht="15" customHeight="1">
      <c r="A27" s="68"/>
      <c r="B27" s="67"/>
      <c r="C27" s="44"/>
      <c r="D27" s="50"/>
      <c r="E27" s="1"/>
      <c r="F27" s="52"/>
      <c r="G27" s="46"/>
      <c r="H27" s="46"/>
      <c r="I27" s="41"/>
      <c r="J27" s="39"/>
      <c r="K27" s="105"/>
      <c r="L27" s="106"/>
      <c r="M27" s="107"/>
      <c r="N27" s="107"/>
      <c r="O27" s="108"/>
      <c r="P27" s="108"/>
      <c r="Q27" s="109">
        <f t="shared" si="0"/>
        <v>0</v>
      </c>
      <c r="R27" s="44"/>
      <c r="T27" s="69">
        <f t="shared" si="1"/>
        <v>0</v>
      </c>
      <c r="U27" s="69">
        <f t="shared" si="2"/>
        <v>0</v>
      </c>
    </row>
    <row r="28" spans="1:21" ht="15" customHeight="1">
      <c r="A28" s="68"/>
      <c r="B28" s="67"/>
      <c r="C28" s="44"/>
      <c r="D28" s="50"/>
      <c r="E28" s="1"/>
      <c r="F28" s="52"/>
      <c r="G28" s="46"/>
      <c r="H28" s="46"/>
      <c r="I28" s="41"/>
      <c r="J28" s="39"/>
      <c r="K28" s="105"/>
      <c r="L28" s="106"/>
      <c r="M28" s="107"/>
      <c r="N28" s="107"/>
      <c r="O28" s="108"/>
      <c r="P28" s="108"/>
      <c r="Q28" s="109"/>
      <c r="R28" s="44"/>
      <c r="T28" s="69">
        <f aca="true" t="shared" si="3" ref="T28:T36">IF(M28&gt;0,M28/2000,O28)</f>
        <v>0</v>
      </c>
      <c r="U28" s="69">
        <f aca="true" t="shared" si="4" ref="U28:U36">IF(N28&gt;0,N28/2000,P28)</f>
        <v>0</v>
      </c>
    </row>
    <row r="29" spans="1:21" ht="15" customHeight="1">
      <c r="A29" s="68"/>
      <c r="B29" s="67"/>
      <c r="C29" s="44"/>
      <c r="D29" s="50"/>
      <c r="E29" s="1"/>
      <c r="F29" s="52"/>
      <c r="G29" s="46"/>
      <c r="H29" s="46"/>
      <c r="I29" s="41"/>
      <c r="J29" s="39"/>
      <c r="K29" s="105"/>
      <c r="L29" s="106"/>
      <c r="M29" s="107"/>
      <c r="N29" s="107"/>
      <c r="O29" s="108"/>
      <c r="P29" s="108"/>
      <c r="Q29" s="109"/>
      <c r="R29" s="44"/>
      <c r="T29" s="69">
        <f t="shared" si="3"/>
        <v>0</v>
      </c>
      <c r="U29" s="69">
        <f t="shared" si="4"/>
        <v>0</v>
      </c>
    </row>
    <row r="30" spans="1:21" ht="15" customHeight="1">
      <c r="A30" s="68"/>
      <c r="B30" s="67"/>
      <c r="C30" s="44"/>
      <c r="D30" s="50"/>
      <c r="E30" s="1"/>
      <c r="F30" s="52"/>
      <c r="G30" s="46"/>
      <c r="H30" s="46"/>
      <c r="I30" s="41"/>
      <c r="J30" s="39"/>
      <c r="K30" s="105"/>
      <c r="L30" s="106"/>
      <c r="M30" s="107"/>
      <c r="N30" s="107"/>
      <c r="O30" s="108"/>
      <c r="P30" s="108"/>
      <c r="Q30" s="109"/>
      <c r="R30" s="44"/>
      <c r="T30" s="69">
        <f t="shared" si="3"/>
        <v>0</v>
      </c>
      <c r="U30" s="69">
        <f t="shared" si="4"/>
        <v>0</v>
      </c>
    </row>
    <row r="31" spans="1:21" ht="15" customHeight="1">
      <c r="A31" s="68"/>
      <c r="B31" s="67"/>
      <c r="C31" s="44"/>
      <c r="D31" s="50"/>
      <c r="E31" s="1"/>
      <c r="F31" s="52"/>
      <c r="G31" s="46"/>
      <c r="H31" s="46"/>
      <c r="I31" s="41"/>
      <c r="J31" s="39"/>
      <c r="K31" s="105"/>
      <c r="L31" s="106"/>
      <c r="M31" s="107"/>
      <c r="N31" s="107"/>
      <c r="O31" s="108"/>
      <c r="P31" s="108"/>
      <c r="Q31" s="109"/>
      <c r="R31" s="44"/>
      <c r="T31" s="69">
        <f t="shared" si="3"/>
        <v>0</v>
      </c>
      <c r="U31" s="69">
        <f t="shared" si="4"/>
        <v>0</v>
      </c>
    </row>
    <row r="32" spans="1:21" ht="15" customHeight="1">
      <c r="A32" s="68"/>
      <c r="B32" s="67"/>
      <c r="C32" s="44"/>
      <c r="D32" s="50"/>
      <c r="E32" s="1"/>
      <c r="F32" s="52"/>
      <c r="G32" s="46"/>
      <c r="H32" s="46"/>
      <c r="I32" s="41"/>
      <c r="J32" s="39"/>
      <c r="K32" s="105"/>
      <c r="L32" s="106"/>
      <c r="M32" s="107"/>
      <c r="N32" s="107"/>
      <c r="O32" s="108"/>
      <c r="P32" s="108"/>
      <c r="Q32" s="109"/>
      <c r="R32" s="44"/>
      <c r="T32" s="69">
        <f t="shared" si="3"/>
        <v>0</v>
      </c>
      <c r="U32" s="69">
        <f t="shared" si="4"/>
        <v>0</v>
      </c>
    </row>
    <row r="33" spans="1:21" ht="15" customHeight="1">
      <c r="A33" s="68"/>
      <c r="B33" s="67"/>
      <c r="C33" s="44"/>
      <c r="D33" s="50"/>
      <c r="E33" s="1"/>
      <c r="F33" s="52"/>
      <c r="G33" s="46"/>
      <c r="H33" s="46"/>
      <c r="I33" s="41"/>
      <c r="J33" s="39"/>
      <c r="K33" s="105"/>
      <c r="L33" s="106"/>
      <c r="M33" s="107"/>
      <c r="N33" s="107"/>
      <c r="O33" s="108"/>
      <c r="P33" s="108"/>
      <c r="Q33" s="109"/>
      <c r="R33" s="44"/>
      <c r="T33" s="69">
        <f t="shared" si="3"/>
        <v>0</v>
      </c>
      <c r="U33" s="69">
        <f t="shared" si="4"/>
        <v>0</v>
      </c>
    </row>
    <row r="34" spans="1:21" ht="15" customHeight="1">
      <c r="A34" s="68"/>
      <c r="B34" s="67"/>
      <c r="C34" s="44"/>
      <c r="D34" s="50"/>
      <c r="E34" s="1"/>
      <c r="F34" s="52"/>
      <c r="G34" s="46"/>
      <c r="H34" s="46"/>
      <c r="I34" s="41"/>
      <c r="J34" s="39"/>
      <c r="K34" s="105"/>
      <c r="L34" s="106"/>
      <c r="M34" s="107"/>
      <c r="N34" s="107"/>
      <c r="O34" s="108"/>
      <c r="P34" s="108"/>
      <c r="Q34" s="109"/>
      <c r="R34" s="44"/>
      <c r="T34" s="69">
        <f t="shared" si="3"/>
        <v>0</v>
      </c>
      <c r="U34" s="69">
        <f t="shared" si="4"/>
        <v>0</v>
      </c>
    </row>
    <row r="35" spans="1:21" ht="15" customHeight="1">
      <c r="A35" s="68"/>
      <c r="B35" s="67"/>
      <c r="C35" s="44"/>
      <c r="D35" s="50"/>
      <c r="E35" s="1"/>
      <c r="F35" s="52"/>
      <c r="G35" s="46"/>
      <c r="H35" s="46"/>
      <c r="I35" s="41"/>
      <c r="J35" s="39"/>
      <c r="K35" s="105"/>
      <c r="L35" s="106"/>
      <c r="M35" s="107"/>
      <c r="N35" s="107"/>
      <c r="O35" s="108"/>
      <c r="P35" s="108"/>
      <c r="Q35" s="109"/>
      <c r="R35" s="44"/>
      <c r="T35" s="69">
        <f t="shared" si="3"/>
        <v>0</v>
      </c>
      <c r="U35" s="69">
        <f t="shared" si="4"/>
        <v>0</v>
      </c>
    </row>
    <row r="36" spans="1:21" ht="15" customHeight="1">
      <c r="A36" s="68"/>
      <c r="B36" s="67"/>
      <c r="C36" s="44"/>
      <c r="D36" s="50"/>
      <c r="E36" s="1"/>
      <c r="F36" s="52"/>
      <c r="G36" s="46"/>
      <c r="H36" s="46"/>
      <c r="I36" s="41"/>
      <c r="J36" s="39"/>
      <c r="K36" s="105"/>
      <c r="L36" s="106"/>
      <c r="M36" s="107"/>
      <c r="N36" s="107"/>
      <c r="O36" s="108"/>
      <c r="P36" s="108"/>
      <c r="Q36" s="109">
        <f t="shared" si="0"/>
        <v>0</v>
      </c>
      <c r="R36" s="44"/>
      <c r="T36" s="69">
        <f t="shared" si="3"/>
        <v>0</v>
      </c>
      <c r="U36" s="69">
        <f t="shared" si="4"/>
        <v>0</v>
      </c>
    </row>
    <row r="37" spans="1:21" ht="15" customHeight="1">
      <c r="A37" s="68"/>
      <c r="B37" s="67"/>
      <c r="C37" s="44"/>
      <c r="D37" s="50"/>
      <c r="E37" s="1"/>
      <c r="F37" s="52"/>
      <c r="G37" s="46"/>
      <c r="H37" s="46"/>
      <c r="I37" s="41"/>
      <c r="J37" s="39"/>
      <c r="K37" s="105"/>
      <c r="L37" s="106"/>
      <c r="M37" s="107"/>
      <c r="N37" s="107"/>
      <c r="O37" s="108"/>
      <c r="P37" s="108"/>
      <c r="Q37" s="109">
        <f t="shared" si="0"/>
        <v>0</v>
      </c>
      <c r="R37" s="44"/>
      <c r="T37" s="69">
        <f t="shared" si="1"/>
        <v>0</v>
      </c>
      <c r="U37" s="69">
        <f t="shared" si="2"/>
        <v>0</v>
      </c>
    </row>
    <row r="38" spans="1:21" ht="15" customHeight="1">
      <c r="A38" s="68"/>
      <c r="B38" s="67"/>
      <c r="C38" s="44"/>
      <c r="D38" s="50"/>
      <c r="E38" s="1"/>
      <c r="F38" s="52"/>
      <c r="G38" s="46"/>
      <c r="H38" s="46"/>
      <c r="I38" s="41"/>
      <c r="J38" s="39"/>
      <c r="K38" s="105"/>
      <c r="L38" s="106"/>
      <c r="M38" s="107"/>
      <c r="N38" s="107"/>
      <c r="O38" s="108"/>
      <c r="P38" s="108"/>
      <c r="Q38" s="109">
        <f t="shared" si="0"/>
        <v>0</v>
      </c>
      <c r="R38" s="44"/>
      <c r="T38" s="69">
        <f t="shared" si="1"/>
        <v>0</v>
      </c>
      <c r="U38" s="69">
        <f t="shared" si="2"/>
        <v>0</v>
      </c>
    </row>
    <row r="39" spans="1:21" ht="15" customHeight="1">
      <c r="A39" s="68"/>
      <c r="B39" s="67"/>
      <c r="C39" s="44"/>
      <c r="D39" s="50"/>
      <c r="E39" s="1"/>
      <c r="F39" s="52"/>
      <c r="G39" s="46"/>
      <c r="H39" s="46"/>
      <c r="I39" s="41"/>
      <c r="J39" s="39"/>
      <c r="K39" s="105"/>
      <c r="L39" s="106"/>
      <c r="M39" s="107"/>
      <c r="N39" s="107"/>
      <c r="O39" s="108"/>
      <c r="P39" s="108"/>
      <c r="Q39" s="109">
        <f t="shared" si="0"/>
        <v>0</v>
      </c>
      <c r="R39" s="44"/>
      <c r="T39" s="69">
        <f t="shared" si="1"/>
        <v>0</v>
      </c>
      <c r="U39" s="69">
        <f t="shared" si="2"/>
        <v>0</v>
      </c>
    </row>
    <row r="40" spans="1:21" ht="15" customHeight="1">
      <c r="A40" s="68"/>
      <c r="B40" s="67"/>
      <c r="D40" s="2"/>
      <c r="E40" s="1"/>
      <c r="F40" s="52"/>
      <c r="G40" s="46"/>
      <c r="H40" s="46"/>
      <c r="I40" s="41"/>
      <c r="J40" s="39"/>
      <c r="K40" s="105"/>
      <c r="L40" s="106"/>
      <c r="M40" s="107"/>
      <c r="N40" s="107"/>
      <c r="O40" s="108"/>
      <c r="P40" s="108"/>
      <c r="Q40" s="109">
        <f t="shared" si="0"/>
        <v>0</v>
      </c>
      <c r="R40" s="44"/>
      <c r="T40" s="69">
        <f t="shared" si="1"/>
        <v>0</v>
      </c>
      <c r="U40" s="69">
        <f t="shared" si="2"/>
        <v>0</v>
      </c>
    </row>
    <row r="41" spans="1:21" ht="15" customHeight="1">
      <c r="A41" s="68"/>
      <c r="B41" s="67"/>
      <c r="D41" s="2"/>
      <c r="E41" s="1"/>
      <c r="F41" s="52"/>
      <c r="G41" s="46"/>
      <c r="H41" s="46"/>
      <c r="I41" s="41"/>
      <c r="J41" s="39"/>
      <c r="K41" s="105"/>
      <c r="L41" s="106"/>
      <c r="M41" s="107"/>
      <c r="N41" s="107"/>
      <c r="O41" s="108"/>
      <c r="P41" s="108"/>
      <c r="Q41" s="109">
        <f t="shared" si="0"/>
        <v>0</v>
      </c>
      <c r="R41" s="44"/>
      <c r="T41" s="69">
        <f t="shared" si="1"/>
        <v>0</v>
      </c>
      <c r="U41" s="69">
        <f t="shared" si="2"/>
        <v>0</v>
      </c>
    </row>
    <row r="42" spans="1:21" ht="15" customHeight="1">
      <c r="A42" s="68"/>
      <c r="B42" s="67"/>
      <c r="D42" s="2"/>
      <c r="E42" s="1"/>
      <c r="F42" s="52"/>
      <c r="G42" s="46"/>
      <c r="H42" s="46"/>
      <c r="I42" s="41"/>
      <c r="J42" s="39"/>
      <c r="K42" s="105"/>
      <c r="L42" s="106"/>
      <c r="M42" s="107"/>
      <c r="N42" s="107"/>
      <c r="O42" s="108"/>
      <c r="P42" s="108"/>
      <c r="Q42" s="109">
        <f t="shared" si="0"/>
        <v>0</v>
      </c>
      <c r="R42" s="44"/>
      <c r="T42" s="69">
        <f t="shared" si="1"/>
        <v>0</v>
      </c>
      <c r="U42" s="69">
        <f t="shared" si="2"/>
        <v>0</v>
      </c>
    </row>
    <row r="43" spans="1:21" ht="15" customHeight="1">
      <c r="A43" s="68"/>
      <c r="B43" s="67"/>
      <c r="D43" s="2"/>
      <c r="E43" s="1"/>
      <c r="F43" s="52"/>
      <c r="G43" s="46"/>
      <c r="H43" s="46"/>
      <c r="I43" s="41"/>
      <c r="J43" s="39"/>
      <c r="K43" s="105"/>
      <c r="L43" s="106"/>
      <c r="M43" s="107"/>
      <c r="N43" s="107"/>
      <c r="O43" s="108"/>
      <c r="P43" s="108"/>
      <c r="Q43" s="109">
        <f t="shared" si="0"/>
        <v>0</v>
      </c>
      <c r="R43" s="44"/>
      <c r="T43" s="69">
        <f t="shared" si="1"/>
        <v>0</v>
      </c>
      <c r="U43" s="69">
        <f t="shared" si="2"/>
        <v>0</v>
      </c>
    </row>
    <row r="44" spans="1:21" ht="15" customHeight="1">
      <c r="A44" s="68"/>
      <c r="B44" s="67"/>
      <c r="D44" s="2"/>
      <c r="E44" s="1"/>
      <c r="F44" s="52"/>
      <c r="G44" s="46"/>
      <c r="H44" s="46"/>
      <c r="I44" s="41"/>
      <c r="J44" s="39"/>
      <c r="K44" s="105"/>
      <c r="L44" s="106"/>
      <c r="M44" s="107"/>
      <c r="N44" s="107"/>
      <c r="O44" s="108"/>
      <c r="P44" s="108"/>
      <c r="Q44" s="109">
        <f t="shared" si="0"/>
        <v>0</v>
      </c>
      <c r="R44" s="44"/>
      <c r="T44" s="69">
        <f t="shared" si="1"/>
        <v>0</v>
      </c>
      <c r="U44" s="69">
        <f t="shared" si="2"/>
        <v>0</v>
      </c>
    </row>
    <row r="45" spans="1:21" ht="15" customHeight="1">
      <c r="A45" s="68"/>
      <c r="B45" s="66"/>
      <c r="D45" s="2"/>
      <c r="E45" s="1"/>
      <c r="F45" s="52"/>
      <c r="G45" s="46"/>
      <c r="H45" s="46"/>
      <c r="I45" s="41"/>
      <c r="J45" s="46"/>
      <c r="K45" s="105"/>
      <c r="L45" s="106"/>
      <c r="M45" s="107"/>
      <c r="N45" s="107"/>
      <c r="O45" s="108"/>
      <c r="P45" s="108"/>
      <c r="Q45" s="109">
        <f t="shared" si="0"/>
        <v>0</v>
      </c>
      <c r="R45" s="44"/>
      <c r="T45" s="69">
        <f t="shared" si="1"/>
        <v>0</v>
      </c>
      <c r="U45" s="69">
        <f t="shared" si="2"/>
        <v>0</v>
      </c>
    </row>
    <row r="46" spans="1:19" s="69" customFormat="1" ht="15">
      <c r="A46" s="68"/>
      <c r="B46" s="134">
        <v>43074</v>
      </c>
      <c r="C46" s="135"/>
      <c r="D46" s="51"/>
      <c r="E46" s="51"/>
      <c r="F46" s="51"/>
      <c r="G46" s="51"/>
      <c r="H46" s="51"/>
      <c r="I46" s="115"/>
      <c r="J46" s="114"/>
      <c r="K46" s="114"/>
      <c r="L46" s="114"/>
      <c r="M46" s="114"/>
      <c r="N46" s="114"/>
      <c r="O46" s="114"/>
      <c r="P46" s="114"/>
      <c r="Q46" s="114"/>
      <c r="R46" s="116"/>
      <c r="S46" s="66"/>
    </row>
    <row r="47" spans="2:8" s="69" customFormat="1" ht="15">
      <c r="B47" s="67"/>
      <c r="C47" s="46"/>
      <c r="D47" s="46"/>
      <c r="E47" s="46"/>
      <c r="F47" s="46"/>
      <c r="G47" s="46"/>
      <c r="H47" s="46"/>
    </row>
    <row r="48" spans="2:8" s="69" customFormat="1" ht="15">
      <c r="B48" s="67"/>
      <c r="C48" s="46"/>
      <c r="D48" s="46"/>
      <c r="E48" s="46"/>
      <c r="F48" s="46"/>
      <c r="G48" s="46"/>
      <c r="H48" s="46"/>
    </row>
    <row r="49" spans="2:8" s="69" customFormat="1" ht="15">
      <c r="B49" s="67"/>
      <c r="C49" s="46"/>
      <c r="D49" s="46"/>
      <c r="E49" s="46"/>
      <c r="F49" s="46"/>
      <c r="G49" s="46"/>
      <c r="H49" s="46"/>
    </row>
    <row r="50" spans="2:8" s="69" customFormat="1" ht="15">
      <c r="B50" s="67"/>
      <c r="C50" s="46"/>
      <c r="D50" s="46"/>
      <c r="E50" s="46"/>
      <c r="F50" s="46"/>
      <c r="G50" s="46"/>
      <c r="H50" s="46"/>
    </row>
    <row r="51" spans="2:8" s="69" customFormat="1" ht="15">
      <c r="B51" s="67"/>
      <c r="C51" s="46"/>
      <c r="D51" s="46"/>
      <c r="E51" s="46"/>
      <c r="F51" s="46"/>
      <c r="G51" s="46"/>
      <c r="H51" s="46"/>
    </row>
    <row r="52" spans="2:8" s="69" customFormat="1" ht="15">
      <c r="B52" s="67"/>
      <c r="C52" s="46"/>
      <c r="D52" s="46"/>
      <c r="E52" s="46"/>
      <c r="F52" s="46"/>
      <c r="G52" s="46"/>
      <c r="H52" s="46"/>
    </row>
    <row r="53" spans="2:8" s="69" customFormat="1" ht="15">
      <c r="B53" s="67"/>
      <c r="C53" s="46"/>
      <c r="D53" s="46"/>
      <c r="E53" s="46"/>
      <c r="F53" s="46"/>
      <c r="G53" s="46"/>
      <c r="H53" s="46"/>
    </row>
    <row r="54" spans="2:8" s="69" customFormat="1" ht="15">
      <c r="B54" s="67"/>
      <c r="C54" s="46"/>
      <c r="D54" s="46"/>
      <c r="E54" s="46"/>
      <c r="F54" s="46"/>
      <c r="G54" s="46"/>
      <c r="H54" s="46"/>
    </row>
    <row r="55" spans="2:8" s="69" customFormat="1" ht="15">
      <c r="B55" s="67"/>
      <c r="C55" s="46"/>
      <c r="D55" s="46"/>
      <c r="E55" s="46"/>
      <c r="F55" s="46"/>
      <c r="G55" s="46"/>
      <c r="H55" s="46"/>
    </row>
    <row r="56" spans="2:8" s="69" customFormat="1" ht="15">
      <c r="B56" s="67"/>
      <c r="C56" s="46"/>
      <c r="D56" s="46"/>
      <c r="E56" s="52"/>
      <c r="F56" s="52"/>
      <c r="G56" s="46"/>
      <c r="H56" s="46"/>
    </row>
    <row r="57" spans="2:8" s="69" customFormat="1" ht="15">
      <c r="B57" s="67"/>
      <c r="C57" s="46"/>
      <c r="D57" s="46"/>
      <c r="E57" s="46"/>
      <c r="F57" s="46"/>
      <c r="G57" s="46"/>
      <c r="H57" s="46"/>
    </row>
    <row r="58" spans="2:8" s="69" customFormat="1" ht="15">
      <c r="B58" s="67"/>
      <c r="C58" s="46"/>
      <c r="D58" s="46"/>
      <c r="E58" s="46"/>
      <c r="F58" s="46"/>
      <c r="G58" s="46"/>
      <c r="H58" s="46"/>
    </row>
    <row r="59" spans="3:8" s="69" customFormat="1" ht="15">
      <c r="C59" s="46"/>
      <c r="D59" s="46"/>
      <c r="E59" s="45"/>
      <c r="F59" s="45"/>
      <c r="G59" s="45"/>
      <c r="H59" s="45"/>
    </row>
    <row r="60" spans="3:8" s="69" customFormat="1" ht="15">
      <c r="C60" s="46"/>
      <c r="D60" s="46"/>
      <c r="E60" s="45"/>
      <c r="F60" s="45"/>
      <c r="G60" s="45"/>
      <c r="H60" s="45"/>
    </row>
    <row r="61" spans="3:8" s="69" customFormat="1" ht="15">
      <c r="C61" s="46"/>
      <c r="D61" s="46"/>
      <c r="E61" s="45"/>
      <c r="F61" s="45"/>
      <c r="G61" s="45"/>
      <c r="H61" s="45"/>
    </row>
    <row r="62" spans="3:8" s="69" customFormat="1" ht="15">
      <c r="C62" s="46"/>
      <c r="D62" s="46"/>
      <c r="E62" s="45"/>
      <c r="F62" s="45"/>
      <c r="G62" s="45"/>
      <c r="H62" s="45"/>
    </row>
    <row r="63" spans="3:8" s="69" customFormat="1" ht="15">
      <c r="C63" s="46"/>
      <c r="D63" s="46"/>
      <c r="E63" s="45"/>
      <c r="F63" s="45"/>
      <c r="G63" s="45"/>
      <c r="H63" s="45"/>
    </row>
    <row r="64" spans="3:8" s="69" customFormat="1" ht="15">
      <c r="C64" s="46"/>
      <c r="D64" s="46"/>
      <c r="E64" s="45"/>
      <c r="F64" s="45"/>
      <c r="G64" s="45"/>
      <c r="H64" s="45"/>
    </row>
    <row r="65" spans="3:8" s="69" customFormat="1" ht="15">
      <c r="C65" s="46"/>
      <c r="D65" s="46"/>
      <c r="E65" s="45"/>
      <c r="F65" s="45"/>
      <c r="G65" s="45"/>
      <c r="H65" s="45"/>
    </row>
    <row r="66" spans="3:8" s="69" customFormat="1" ht="15">
      <c r="C66" s="46"/>
      <c r="D66" s="46"/>
      <c r="E66" s="45"/>
      <c r="F66" s="45"/>
      <c r="G66" s="45"/>
      <c r="H66" s="45"/>
    </row>
    <row r="67" spans="3:8" s="69" customFormat="1" ht="15">
      <c r="C67" s="46"/>
      <c r="D67" s="46"/>
      <c r="E67" s="45"/>
      <c r="F67" s="45"/>
      <c r="G67" s="45"/>
      <c r="H67" s="45"/>
    </row>
    <row r="68" spans="3:8" s="69" customFormat="1" ht="15">
      <c r="C68" s="46"/>
      <c r="D68" s="46"/>
      <c r="E68" s="45"/>
      <c r="F68" s="45"/>
      <c r="G68" s="45"/>
      <c r="H68" s="45"/>
    </row>
    <row r="69" spans="3:8" s="69" customFormat="1" ht="15">
      <c r="C69" s="46"/>
      <c r="D69" s="46"/>
      <c r="E69" s="45"/>
      <c r="F69" s="45"/>
      <c r="G69" s="45"/>
      <c r="H69" s="45"/>
    </row>
    <row r="70" spans="3:8" s="69" customFormat="1" ht="15">
      <c r="C70" s="46"/>
      <c r="D70" s="46"/>
      <c r="E70" s="45"/>
      <c r="F70" s="45"/>
      <c r="G70" s="45"/>
      <c r="H70" s="45"/>
    </row>
    <row r="71" spans="3:8" s="69" customFormat="1" ht="15">
      <c r="C71" s="46"/>
      <c r="D71" s="46"/>
      <c r="E71" s="45"/>
      <c r="F71" s="45"/>
      <c r="G71" s="45"/>
      <c r="H71" s="45"/>
    </row>
    <row r="72" spans="3:8" s="69" customFormat="1" ht="15">
      <c r="C72" s="46"/>
      <c r="D72" s="46"/>
      <c r="E72" s="45"/>
      <c r="F72" s="45"/>
      <c r="G72" s="45"/>
      <c r="H72" s="45"/>
    </row>
    <row r="73" spans="3:8" s="69" customFormat="1" ht="15">
      <c r="C73" s="46"/>
      <c r="D73" s="46"/>
      <c r="E73" s="45"/>
      <c r="F73" s="45"/>
      <c r="G73" s="45"/>
      <c r="H73" s="45"/>
    </row>
    <row r="74" spans="3:8" s="69" customFormat="1" ht="15">
      <c r="C74" s="46"/>
      <c r="D74" s="46"/>
      <c r="E74" s="45"/>
      <c r="F74" s="45"/>
      <c r="G74" s="45"/>
      <c r="H74" s="45"/>
    </row>
    <row r="75" spans="3:8" s="69" customFormat="1" ht="15">
      <c r="C75" s="46"/>
      <c r="D75" s="46"/>
      <c r="E75" s="45"/>
      <c r="F75" s="45"/>
      <c r="G75" s="45"/>
      <c r="H75" s="45"/>
    </row>
    <row r="76" spans="3:8" s="69" customFormat="1" ht="15">
      <c r="C76" s="46"/>
      <c r="D76" s="46"/>
      <c r="E76" s="45"/>
      <c r="F76" s="45"/>
      <c r="G76" s="45"/>
      <c r="H76" s="45"/>
    </row>
    <row r="77" spans="3:8" s="69" customFormat="1" ht="15">
      <c r="C77" s="46"/>
      <c r="D77" s="46"/>
      <c r="E77" s="45"/>
      <c r="F77" s="45"/>
      <c r="G77" s="45"/>
      <c r="H77" s="45"/>
    </row>
    <row r="78" spans="3:8" s="69" customFormat="1" ht="15">
      <c r="C78" s="46"/>
      <c r="D78" s="46"/>
      <c r="E78" s="45"/>
      <c r="F78" s="45"/>
      <c r="G78" s="45"/>
      <c r="H78" s="45"/>
    </row>
    <row r="79" spans="3:8" s="69" customFormat="1" ht="15">
      <c r="C79" s="46"/>
      <c r="D79" s="46"/>
      <c r="E79" s="45"/>
      <c r="F79" s="45"/>
      <c r="G79" s="45"/>
      <c r="H79" s="45"/>
    </row>
    <row r="80" spans="3:8" s="69" customFormat="1" ht="15">
      <c r="C80" s="46"/>
      <c r="D80" s="46"/>
      <c r="E80" s="45"/>
      <c r="F80" s="45"/>
      <c r="G80" s="45"/>
      <c r="H80" s="45"/>
    </row>
    <row r="81" spans="3:8" s="69" customFormat="1" ht="15">
      <c r="C81" s="46"/>
      <c r="D81" s="46"/>
      <c r="E81" s="45"/>
      <c r="F81" s="45"/>
      <c r="G81" s="45"/>
      <c r="H81" s="45"/>
    </row>
    <row r="82" spans="3:8" s="69" customFormat="1" ht="15">
      <c r="C82" s="46"/>
      <c r="D82" s="46"/>
      <c r="E82" s="45"/>
      <c r="F82" s="45"/>
      <c r="G82" s="45"/>
      <c r="H82" s="45"/>
    </row>
    <row r="83" spans="3:8" s="69" customFormat="1" ht="15">
      <c r="C83" s="46"/>
      <c r="D83" s="46"/>
      <c r="E83" s="45"/>
      <c r="F83" s="45"/>
      <c r="G83" s="45"/>
      <c r="H83" s="45"/>
    </row>
    <row r="84" spans="3:8" s="69" customFormat="1" ht="15">
      <c r="C84" s="46"/>
      <c r="D84" s="46"/>
      <c r="E84" s="45"/>
      <c r="F84" s="45"/>
      <c r="G84" s="45"/>
      <c r="H84" s="45"/>
    </row>
    <row r="85" spans="3:8" s="69" customFormat="1" ht="15">
      <c r="C85" s="46"/>
      <c r="D85" s="46"/>
      <c r="E85" s="45"/>
      <c r="F85" s="45"/>
      <c r="G85" s="45"/>
      <c r="H85" s="45"/>
    </row>
    <row r="86" spans="3:8" s="69" customFormat="1" ht="15">
      <c r="C86" s="46"/>
      <c r="D86" s="46"/>
      <c r="E86" s="45"/>
      <c r="F86" s="45"/>
      <c r="G86" s="45"/>
      <c r="H86" s="45"/>
    </row>
    <row r="87" spans="3:8" s="69" customFormat="1" ht="15">
      <c r="C87" s="46"/>
      <c r="D87" s="46"/>
      <c r="E87" s="45"/>
      <c r="F87" s="45"/>
      <c r="G87" s="45"/>
      <c r="H87" s="45"/>
    </row>
    <row r="88" spans="3:8" s="69" customFormat="1" ht="15">
      <c r="C88" s="46"/>
      <c r="D88" s="46"/>
      <c r="E88" s="45"/>
      <c r="F88" s="45"/>
      <c r="G88" s="45"/>
      <c r="H88" s="45"/>
    </row>
    <row r="89" spans="3:8" s="69" customFormat="1" ht="15">
      <c r="C89" s="46"/>
      <c r="D89" s="46"/>
      <c r="E89" s="45"/>
      <c r="F89" s="45"/>
      <c r="G89" s="45"/>
      <c r="H89" s="45"/>
    </row>
    <row r="90" spans="3:8" s="69" customFormat="1" ht="15">
      <c r="C90" s="46"/>
      <c r="D90" s="46"/>
      <c r="E90" s="45"/>
      <c r="F90" s="45"/>
      <c r="G90" s="45"/>
      <c r="H90" s="45"/>
    </row>
    <row r="91" spans="3:8" s="69" customFormat="1" ht="15">
      <c r="C91" s="46"/>
      <c r="D91" s="46"/>
      <c r="E91" s="45"/>
      <c r="F91" s="45"/>
      <c r="G91" s="45"/>
      <c r="H91" s="45"/>
    </row>
    <row r="92" spans="3:8" s="69" customFormat="1" ht="15">
      <c r="C92" s="46"/>
      <c r="D92" s="46"/>
      <c r="E92" s="45"/>
      <c r="F92" s="45"/>
      <c r="G92" s="45"/>
      <c r="H92" s="45"/>
    </row>
    <row r="93" spans="3:8" s="69" customFormat="1" ht="15">
      <c r="C93" s="46"/>
      <c r="D93" s="46"/>
      <c r="E93" s="45"/>
      <c r="F93" s="45"/>
      <c r="G93" s="45"/>
      <c r="H93" s="45"/>
    </row>
    <row r="94" spans="3:8" s="69" customFormat="1" ht="15">
      <c r="C94" s="46"/>
      <c r="D94" s="46"/>
      <c r="E94" s="45"/>
      <c r="F94" s="45"/>
      <c r="G94" s="45"/>
      <c r="H94" s="45"/>
    </row>
    <row r="95" spans="3:8" s="69" customFormat="1" ht="15">
      <c r="C95" s="46"/>
      <c r="D95" s="46"/>
      <c r="E95" s="45"/>
      <c r="F95" s="45"/>
      <c r="G95" s="45"/>
      <c r="H95" s="45"/>
    </row>
    <row r="96" spans="3:8" s="69" customFormat="1" ht="15">
      <c r="C96" s="46"/>
      <c r="D96" s="46"/>
      <c r="E96" s="45"/>
      <c r="F96" s="45"/>
      <c r="G96" s="45"/>
      <c r="H96" s="45"/>
    </row>
    <row r="97" spans="3:8" s="69" customFormat="1" ht="15">
      <c r="C97" s="46"/>
      <c r="D97" s="46"/>
      <c r="E97" s="45"/>
      <c r="F97" s="45"/>
      <c r="G97" s="45"/>
      <c r="H97" s="45"/>
    </row>
    <row r="98" spans="3:8" s="69" customFormat="1" ht="15">
      <c r="C98" s="46"/>
      <c r="D98" s="46"/>
      <c r="E98" s="45"/>
      <c r="F98" s="45"/>
      <c r="G98" s="45"/>
      <c r="H98" s="45"/>
    </row>
    <row r="99" spans="3:8" s="69" customFormat="1" ht="15">
      <c r="C99" s="46"/>
      <c r="D99" s="46"/>
      <c r="E99" s="45"/>
      <c r="F99" s="45"/>
      <c r="G99" s="45"/>
      <c r="H99" s="45"/>
    </row>
    <row r="100" spans="3:8" s="69" customFormat="1" ht="15">
      <c r="C100" s="46"/>
      <c r="D100" s="46"/>
      <c r="E100" s="45"/>
      <c r="F100" s="45"/>
      <c r="G100" s="45"/>
      <c r="H100" s="45"/>
    </row>
    <row r="101" spans="3:8" s="69" customFormat="1" ht="15">
      <c r="C101" s="46"/>
      <c r="D101" s="46"/>
      <c r="E101" s="45"/>
      <c r="F101" s="45"/>
      <c r="G101" s="45"/>
      <c r="H101" s="45"/>
    </row>
    <row r="102" spans="3:8" s="69" customFormat="1" ht="15">
      <c r="C102" s="46"/>
      <c r="D102" s="46"/>
      <c r="E102" s="45"/>
      <c r="F102" s="45"/>
      <c r="G102" s="45"/>
      <c r="H102" s="45"/>
    </row>
    <row r="103" spans="3:8" s="69" customFormat="1" ht="15">
      <c r="C103" s="46"/>
      <c r="D103" s="46"/>
      <c r="E103" s="45"/>
      <c r="F103" s="45"/>
      <c r="G103" s="45"/>
      <c r="H103" s="45"/>
    </row>
    <row r="104" spans="3:8" s="69" customFormat="1" ht="15">
      <c r="C104" s="46"/>
      <c r="D104" s="46"/>
      <c r="E104" s="45"/>
      <c r="F104" s="45"/>
      <c r="G104" s="45"/>
      <c r="H104" s="45"/>
    </row>
    <row r="105" spans="3:8" s="69" customFormat="1" ht="15">
      <c r="C105" s="46"/>
      <c r="D105" s="46"/>
      <c r="E105" s="45"/>
      <c r="F105" s="45"/>
      <c r="G105" s="45"/>
      <c r="H105" s="45"/>
    </row>
    <row r="106" spans="3:8" s="69" customFormat="1" ht="15">
      <c r="C106" s="46"/>
      <c r="D106" s="46"/>
      <c r="E106" s="45"/>
      <c r="F106" s="45"/>
      <c r="G106" s="45"/>
      <c r="H106" s="45"/>
    </row>
    <row r="107" spans="3:8" s="69" customFormat="1" ht="15">
      <c r="C107" s="46"/>
      <c r="D107" s="46"/>
      <c r="E107" s="45"/>
      <c r="F107" s="45"/>
      <c r="G107" s="45"/>
      <c r="H107" s="45"/>
    </row>
    <row r="108" spans="3:8" s="69" customFormat="1" ht="15">
      <c r="C108" s="46"/>
      <c r="D108" s="46"/>
      <c r="E108" s="45"/>
      <c r="F108" s="45"/>
      <c r="G108" s="45"/>
      <c r="H108" s="45"/>
    </row>
    <row r="109" spans="3:8" s="69" customFormat="1" ht="15">
      <c r="C109" s="46"/>
      <c r="D109" s="46"/>
      <c r="E109" s="45"/>
      <c r="F109" s="45"/>
      <c r="G109" s="45"/>
      <c r="H109" s="45"/>
    </row>
    <row r="110" spans="3:8" s="69" customFormat="1" ht="15">
      <c r="C110" s="46"/>
      <c r="D110" s="46"/>
      <c r="E110" s="45"/>
      <c r="F110" s="45"/>
      <c r="G110" s="45"/>
      <c r="H110" s="45"/>
    </row>
    <row r="111" spans="3:8" s="69" customFormat="1" ht="15">
      <c r="C111" s="46"/>
      <c r="D111" s="46"/>
      <c r="E111" s="45"/>
      <c r="F111" s="45"/>
      <c r="G111" s="45"/>
      <c r="H111" s="45"/>
    </row>
    <row r="112" spans="3:8" s="69" customFormat="1" ht="15">
      <c r="C112" s="46"/>
      <c r="D112" s="46"/>
      <c r="E112" s="45"/>
      <c r="F112" s="45"/>
      <c r="G112" s="45"/>
      <c r="H112" s="45"/>
    </row>
    <row r="113" spans="3:8" s="69" customFormat="1" ht="15">
      <c r="C113" s="46"/>
      <c r="D113" s="46"/>
      <c r="E113" s="45"/>
      <c r="F113" s="45"/>
      <c r="G113" s="45"/>
      <c r="H113" s="45"/>
    </row>
    <row r="114" spans="3:8" s="69" customFormat="1" ht="15">
      <c r="C114" s="46"/>
      <c r="D114" s="46"/>
      <c r="E114" s="45"/>
      <c r="F114" s="45"/>
      <c r="G114" s="45"/>
      <c r="H114" s="45"/>
    </row>
  </sheetData>
  <sheetProtection sheet="1" objects="1" scenarios="1" selectLockedCells="1"/>
  <mergeCells count="17">
    <mergeCell ref="F7:F8"/>
    <mergeCell ref="G7:G8"/>
    <mergeCell ref="C7:D9"/>
    <mergeCell ref="G14:H16"/>
    <mergeCell ref="B46:C46"/>
    <mergeCell ref="I1:R1"/>
    <mergeCell ref="K4:M4"/>
    <mergeCell ref="K5:M5"/>
    <mergeCell ref="B4:H4"/>
    <mergeCell ref="B1:H3"/>
    <mergeCell ref="O9:P9"/>
    <mergeCell ref="Q9:Q10"/>
    <mergeCell ref="B12:H12"/>
    <mergeCell ref="C14:D14"/>
    <mergeCell ref="I7:R7"/>
    <mergeCell ref="M9:N9"/>
    <mergeCell ref="E7:E8"/>
  </mergeCells>
  <conditionalFormatting sqref="P4:P5">
    <cfRule type="cellIs" priority="7" dxfId="6" operator="equal">
      <formula>"YES"</formula>
    </cfRule>
    <cfRule type="cellIs" priority="8" dxfId="7" operator="equal">
      <formula>"NO"</formula>
    </cfRule>
  </conditionalFormatting>
  <conditionalFormatting sqref="O13:O45">
    <cfRule type="expression" priority="6" dxfId="8">
      <formula>'Weight Ticket Summary'!#REF!&lt;&gt;0</formula>
    </cfRule>
  </conditionalFormatting>
  <conditionalFormatting sqref="P13:P45">
    <cfRule type="expression" priority="5" dxfId="0">
      <formula>'Weight Ticket Summary'!#REF!&lt;&gt;0</formula>
    </cfRule>
  </conditionalFormatting>
  <conditionalFormatting sqref="O12">
    <cfRule type="expression" priority="2" dxfId="8">
      <formula>'Weight Ticket Summary'!#REF!&lt;&gt;0</formula>
    </cfRule>
  </conditionalFormatting>
  <conditionalFormatting sqref="P12">
    <cfRule type="expression" priority="1" dxfId="0">
      <formula>'Weight Ticket Summary'!#REF!&lt;&gt;0</formula>
    </cfRule>
  </conditionalFormatting>
  <dataValidations count="1">
    <dataValidation type="decimal" allowBlank="1" showInputMessage="1" showErrorMessage="1" sqref="E56:F56 E17 E21:F45">
      <formula1>0</formula1>
      <formula2>2000000</formula2>
    </dataValidation>
  </dataValidations>
  <hyperlinks>
    <hyperlink ref="G14" r:id="rId1" display="https://www.austintexas.gov/devreview/a_queryfolder_permits.jsp"/>
  </hyperlinks>
  <printOptions/>
  <pageMargins left="0.75" right="0.75" top="1" bottom="1" header="0.3" footer="0.3"/>
  <pageSetup horizontalDpi="600" verticalDpi="600" orientation="landscape" scale="73"/>
  <ignoredErrors>
    <ignoredError sqref="E14" formulaRange="1"/>
    <ignoredError sqref="B5:B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City of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Raine, Woody</dc:creator>
  <cp:keywords/>
  <dc:description/>
  <cp:lastModifiedBy>Microsoft Office User</cp:lastModifiedBy>
  <cp:lastPrinted>2017-12-01T14:02:52Z</cp:lastPrinted>
  <dcterms:created xsi:type="dcterms:W3CDTF">2016-04-19T18:46:11Z</dcterms:created>
  <dcterms:modified xsi:type="dcterms:W3CDTF">2018-02-07T22:30:18Z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