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92" windowWidth="7812" windowHeight="11136" activeTab="0"/>
  </bookViews>
  <sheets>
    <sheet name="Data Input" sheetId="1" r:id="rId1"/>
    <sheet name="Results" sheetId="2" r:id="rId2"/>
  </sheets>
  <definedNames>
    <definedName name="_xlnm.Print_Area" localSheetId="0">'Data Input'!$A$17:$G$65</definedName>
    <definedName name="_xlnm.Print_Area" localSheetId="1">'Results'!$A$1:$AA$167</definedName>
  </definedNames>
  <calcPr fullCalcOnLoad="1"/>
</workbook>
</file>

<file path=xl/sharedStrings.xml><?xml version="1.0" encoding="utf-8"?>
<sst xmlns="http://schemas.openxmlformats.org/spreadsheetml/2006/main" count="75" uniqueCount="60">
  <si>
    <t>RAW DATA</t>
  </si>
  <si>
    <t>WORKED DATA</t>
  </si>
  <si>
    <t>Example Riprap Gradation Test Analysis</t>
  </si>
  <si>
    <t>BIN COUNT</t>
  </si>
  <si>
    <t>D100</t>
  </si>
  <si>
    <t>D50</t>
  </si>
  <si>
    <t>D85</t>
  </si>
  <si>
    <t>D15</t>
  </si>
  <si>
    <t>INTERPOLATION</t>
  </si>
  <si>
    <t>Position</t>
  </si>
  <si>
    <t>%</t>
  </si>
  <si>
    <t>% - lower</t>
  </si>
  <si>
    <t>% - higher</t>
  </si>
  <si>
    <t>Value</t>
  </si>
  <si>
    <t>Size - lower</t>
  </si>
  <si>
    <t>Size - higher</t>
  </si>
  <si>
    <t>Size</t>
  </si>
  <si>
    <t>Interpolated</t>
  </si>
  <si>
    <t>SAMPLE SIZE</t>
  </si>
  <si>
    <t>COUNT EQUAL OR SMALLER</t>
  </si>
  <si>
    <t>PERCENT EQUAL OR SMALLER</t>
  </si>
  <si>
    <t>SIZE, MIN (in)</t>
  </si>
  <si>
    <t>SIZE, MAX (in)</t>
  </si>
  <si>
    <t xml:space="preserve"> SIZE (in)</t>
  </si>
  <si>
    <t>WITHIN RANGE?</t>
  </si>
  <si>
    <t>Fraction</t>
  </si>
  <si>
    <t>Description</t>
  </si>
  <si>
    <t>SUMMARY</t>
  </si>
  <si>
    <t>Size (in)</t>
  </si>
  <si>
    <t>IF EXACT MATCH EXISTS</t>
  </si>
  <si>
    <t>BACKGROUND CALCULATIONS</t>
  </si>
  <si>
    <t xml:space="preserve">Date: </t>
  </si>
  <si>
    <t xml:space="preserve">Riprap Size (in): </t>
  </si>
  <si>
    <t>Riprap Gradation Test Analysis</t>
  </si>
  <si>
    <t>Date</t>
  </si>
  <si>
    <t>Riprap Size (in)</t>
  </si>
  <si>
    <t>INSTRUCTIONS:</t>
  </si>
  <si>
    <t>REQUIRED GRADATION</t>
  </si>
  <si>
    <t xml:space="preserve">Data Collected By: </t>
  </si>
  <si>
    <t xml:space="preserve">Analysis By: </t>
  </si>
  <si>
    <t>Additional Notes:</t>
  </si>
  <si>
    <t xml:space="preserve">Data Collection Method: </t>
  </si>
  <si>
    <t>Notes:</t>
  </si>
  <si>
    <t>Location:</t>
  </si>
  <si>
    <t>Data collection method:</t>
  </si>
  <si>
    <t>Data Collected By:</t>
  </si>
  <si>
    <t>Riprap Nominal Size (in):</t>
  </si>
  <si>
    <t>Analysis By:</t>
  </si>
  <si>
    <t>Date:</t>
  </si>
  <si>
    <t>1. Measure rock sample in the field according to the "Riprap Gradation Test Method" document available on the WPD website.</t>
  </si>
  <si>
    <t>2. Clear yellow cells in the Data Input worksheet by deleting old data.</t>
  </si>
  <si>
    <t>Measured B-axis, inches</t>
  </si>
  <si>
    <t xml:space="preserve">3. Fill in the yellow cells in the Data Input worksheet with the newly collected data. Maximum sample size (n) is 160. </t>
  </si>
  <si>
    <r>
      <t>REQUIRED GRADATION</t>
    </r>
    <r>
      <rPr>
        <b/>
        <vertAlign val="superscript"/>
        <sz val="12"/>
        <rFont val="Calibri"/>
        <family val="2"/>
      </rPr>
      <t>1</t>
    </r>
  </si>
  <si>
    <t>84 &amp; greater</t>
  </si>
  <si>
    <t>1. Size class is typically specified in design plans. For gradations list, see the City of Austin Environmental Criteria Manual Section 1.4.6.D.</t>
  </si>
  <si>
    <t>4. Results are plotted in the "results" tab.</t>
  </si>
  <si>
    <t>Measured B-axis, Rounded, inches</t>
  </si>
  <si>
    <t>MEASURED SAMPLE</t>
  </si>
  <si>
    <t>BIN SIZE (INCHES)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</si>
</sst>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%"/>
    <numFmt numFmtId="17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3.2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59" applyFont="1" applyBorder="1" applyAlignment="1">
      <alignment/>
    </xf>
    <xf numFmtId="0" fontId="1" fillId="0" borderId="0" xfId="0" applyFont="1" applyAlignment="1">
      <alignment/>
    </xf>
    <xf numFmtId="169" fontId="0" fillId="0" borderId="10" xfId="59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9" fontId="0" fillId="0" borderId="15" xfId="59" applyFont="1" applyBorder="1" applyAlignment="1" applyProtection="1">
      <alignment/>
      <protection hidden="1"/>
    </xf>
    <xf numFmtId="1" fontId="0" fillId="0" borderId="15" xfId="59" applyNumberFormat="1" applyFont="1" applyBorder="1" applyAlignment="1" applyProtection="1">
      <alignment/>
      <protection hidden="1"/>
    </xf>
    <xf numFmtId="170" fontId="1" fillId="33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170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right"/>
    </xf>
    <xf numFmtId="14" fontId="31" fillId="34" borderId="12" xfId="0" applyNumberFormat="1" applyFont="1" applyFill="1" applyBorder="1" applyAlignment="1" applyProtection="1">
      <alignment/>
      <protection locked="0"/>
    </xf>
    <xf numFmtId="14" fontId="31" fillId="0" borderId="0" xfId="0" applyNumberFormat="1" applyFont="1" applyFill="1" applyBorder="1" applyAlignment="1" applyProtection="1">
      <alignment/>
      <protection locked="0"/>
    </xf>
    <xf numFmtId="0" fontId="32" fillId="0" borderId="15" xfId="0" applyFont="1" applyBorder="1" applyAlignment="1">
      <alignment horizontal="right"/>
    </xf>
    <xf numFmtId="0" fontId="33" fillId="34" borderId="10" xfId="0" applyFont="1" applyFill="1" applyBorder="1" applyAlignment="1" applyProtection="1">
      <alignment/>
      <protection locked="0"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 shrinkToFit="1"/>
    </xf>
    <xf numFmtId="0" fontId="35" fillId="0" borderId="0" xfId="0" applyFont="1" applyAlignment="1">
      <alignment/>
    </xf>
    <xf numFmtId="1" fontId="31" fillId="34" borderId="10" xfId="0" applyNumberFormat="1" applyFont="1" applyFill="1" applyBorder="1" applyAlignment="1" applyProtection="1">
      <alignment/>
      <protection locked="0"/>
    </xf>
    <xf numFmtId="0" fontId="31" fillId="34" borderId="10" xfId="0" applyFont="1" applyFill="1" applyBorder="1" applyAlignment="1" applyProtection="1">
      <alignment/>
      <protection locked="0"/>
    </xf>
    <xf numFmtId="9" fontId="34" fillId="0" borderId="10" xfId="59" applyFont="1" applyBorder="1" applyAlignment="1">
      <alignment/>
    </xf>
    <xf numFmtId="1" fontId="31" fillId="0" borderId="0" xfId="0" applyNumberFormat="1" applyFont="1" applyAlignment="1">
      <alignment/>
    </xf>
    <xf numFmtId="0" fontId="31" fillId="34" borderId="12" xfId="0" applyFont="1" applyFill="1" applyBorder="1" applyAlignment="1" applyProtection="1">
      <alignment/>
      <protection locked="0"/>
    </xf>
    <xf numFmtId="0" fontId="31" fillId="34" borderId="23" xfId="0" applyFont="1" applyFill="1" applyBorder="1" applyAlignment="1" applyProtection="1">
      <alignment/>
      <protection locked="0"/>
    </xf>
    <xf numFmtId="0" fontId="36" fillId="0" borderId="1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36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6" xfId="0" applyFont="1" applyBorder="1" applyAlignment="1">
      <alignment/>
    </xf>
    <xf numFmtId="0" fontId="37" fillId="35" borderId="14" xfId="0" applyFont="1" applyFill="1" applyBorder="1" applyAlignment="1">
      <alignment/>
    </xf>
    <xf numFmtId="0" fontId="31" fillId="35" borderId="24" xfId="0" applyFont="1" applyFill="1" applyBorder="1" applyAlignment="1">
      <alignment/>
    </xf>
    <xf numFmtId="0" fontId="31" fillId="35" borderId="13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4" fillId="0" borderId="15" xfId="0" applyFont="1" applyFill="1" applyBorder="1" applyAlignment="1">
      <alignment wrapText="1"/>
    </xf>
    <xf numFmtId="0" fontId="32" fillId="0" borderId="20" xfId="0" applyFont="1" applyBorder="1" applyAlignment="1">
      <alignment/>
    </xf>
    <xf numFmtId="0" fontId="32" fillId="0" borderId="14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wrapText="1"/>
      <protection/>
    </xf>
    <xf numFmtId="170" fontId="4" fillId="0" borderId="10" xfId="0" applyNumberFormat="1" applyFont="1" applyFill="1" applyBorder="1" applyAlignment="1">
      <alignment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 horizontal="left"/>
      <protection locked="0"/>
    </xf>
    <xf numFmtId="0" fontId="32" fillId="0" borderId="10" xfId="0" applyFont="1" applyBorder="1" applyAlignment="1">
      <alignment horizontal="center"/>
    </xf>
    <xf numFmtId="0" fontId="33" fillId="34" borderId="14" xfId="0" applyFont="1" applyFill="1" applyBorder="1" applyAlignment="1" applyProtection="1">
      <alignment horizontal="left" vertical="top" wrapText="1"/>
      <protection locked="0"/>
    </xf>
    <xf numFmtId="0" fontId="33" fillId="34" borderId="24" xfId="0" applyFont="1" applyFill="1" applyBorder="1" applyAlignment="1" applyProtection="1">
      <alignment horizontal="left" vertical="top" wrapText="1"/>
      <protection locked="0"/>
    </xf>
    <xf numFmtId="0" fontId="33" fillId="34" borderId="13" xfId="0" applyFont="1" applyFill="1" applyBorder="1" applyAlignment="1" applyProtection="1">
      <alignment horizontal="left" vertical="top" wrapText="1"/>
      <protection locked="0"/>
    </xf>
    <xf numFmtId="0" fontId="33" fillId="34" borderId="17" xfId="0" applyFont="1" applyFill="1" applyBorder="1" applyAlignment="1" applyProtection="1">
      <alignment horizontal="left" vertical="top" wrapText="1"/>
      <protection locked="0"/>
    </xf>
    <xf numFmtId="0" fontId="33" fillId="34" borderId="18" xfId="0" applyFont="1" applyFill="1" applyBorder="1" applyAlignment="1" applyProtection="1">
      <alignment horizontal="left" vertical="top" wrapText="1"/>
      <protection locked="0"/>
    </xf>
    <xf numFmtId="0" fontId="33" fillId="34" borderId="1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9" fontId="4" fillId="0" borderId="1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>
                <a:solidFill>
                  <a:srgbClr val="000000"/>
                </a:solidFill>
              </a:rPr>
              <a:t>Riprap Size Distribution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"/>
          <c:w val="0.93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v>Required Min/Max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Results!$K$8:$K$11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1"/>
          <c:order val="1"/>
          <c:tx>
            <c:v>Target Maximum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Results!$L$8:$L$11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4"/>
          <c:order val="2"/>
          <c:tx>
            <c:v>Measured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Results!$M$8:$M$11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axId val="9892965"/>
        <c:axId val="21927822"/>
      </c:scatterChart>
      <c:valAx>
        <c:axId val="989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B-axis Size (in)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27822"/>
        <c:crosses val="autoZero"/>
        <c:crossBetween val="midCat"/>
        <c:dispUnits/>
      </c:valAx>
      <c:valAx>
        <c:axId val="219278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Smaller by Number</a:t>
                </a:r>
              </a:p>
            </c:rich>
          </c:tx>
          <c:layout>
            <c:manualLayout>
              <c:xMode val="factor"/>
              <c:yMode val="factor"/>
              <c:x val="-0.019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92965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575"/>
          <c:y val="0.87275"/>
          <c:w val="0.645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15</xdr:row>
      <xdr:rowOff>19050</xdr:rowOff>
    </xdr:from>
    <xdr:to>
      <xdr:col>14</xdr:col>
      <xdr:colOff>390525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5781675" y="3400425"/>
        <a:ext cx="53625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4.7109375" style="53" customWidth="1"/>
    <col min="2" max="2" width="13.7109375" style="53" customWidth="1"/>
    <col min="3" max="3" width="16.28125" style="53" customWidth="1"/>
    <col min="4" max="6" width="16.140625" style="53" customWidth="1"/>
    <col min="7" max="16384" width="8.8515625" style="53" customWidth="1"/>
  </cols>
  <sheetData>
    <row r="1" ht="18">
      <c r="A1" s="52" t="s">
        <v>33</v>
      </c>
    </row>
    <row r="2" ht="18">
      <c r="A2" s="52"/>
    </row>
    <row r="3" spans="1:8" ht="14.25">
      <c r="A3" s="82" t="s">
        <v>36</v>
      </c>
      <c r="B3" s="83"/>
      <c r="C3" s="83"/>
      <c r="D3" s="83"/>
      <c r="E3" s="83"/>
      <c r="F3" s="83"/>
      <c r="G3" s="83"/>
      <c r="H3" s="84"/>
    </row>
    <row r="4" spans="1:8" ht="14.25">
      <c r="A4" s="76" t="s">
        <v>49</v>
      </c>
      <c r="B4" s="77"/>
      <c r="C4" s="77"/>
      <c r="D4" s="77"/>
      <c r="E4" s="77"/>
      <c r="F4" s="77"/>
      <c r="G4" s="77"/>
      <c r="H4" s="78"/>
    </row>
    <row r="5" spans="1:8" ht="14.25">
      <c r="A5" s="76" t="s">
        <v>50</v>
      </c>
      <c r="B5" s="77"/>
      <c r="C5" s="77"/>
      <c r="D5" s="77"/>
      <c r="E5" s="77"/>
      <c r="F5" s="77"/>
      <c r="G5" s="77"/>
      <c r="H5" s="78"/>
    </row>
    <row r="6" spans="1:8" ht="14.25">
      <c r="A6" s="76" t="s">
        <v>52</v>
      </c>
      <c r="B6" s="77"/>
      <c r="C6" s="77"/>
      <c r="D6" s="77"/>
      <c r="E6" s="77"/>
      <c r="F6" s="77"/>
      <c r="G6" s="77"/>
      <c r="H6" s="78"/>
    </row>
    <row r="7" spans="1:8" ht="14.25">
      <c r="A7" s="79" t="s">
        <v>56</v>
      </c>
      <c r="B7" s="80"/>
      <c r="C7" s="80"/>
      <c r="D7" s="80"/>
      <c r="E7" s="80"/>
      <c r="F7" s="80"/>
      <c r="G7" s="80"/>
      <c r="H7" s="81"/>
    </row>
    <row r="9" ht="15">
      <c r="A9" s="54"/>
    </row>
    <row r="10" spans="1:7" ht="15">
      <c r="A10" s="87" t="s">
        <v>46</v>
      </c>
      <c r="B10" s="94"/>
      <c r="C10" s="96"/>
      <c r="D10" s="55" t="s">
        <v>48</v>
      </c>
      <c r="E10" s="56"/>
      <c r="G10" s="57"/>
    </row>
    <row r="11" spans="1:7" ht="15">
      <c r="A11" s="87" t="s">
        <v>45</v>
      </c>
      <c r="B11" s="94"/>
      <c r="C11" s="96"/>
      <c r="D11" s="58" t="s">
        <v>47</v>
      </c>
      <c r="E11" s="59"/>
      <c r="G11" s="57"/>
    </row>
    <row r="12" spans="1:7" ht="15">
      <c r="A12" s="87" t="s">
        <v>43</v>
      </c>
      <c r="B12" s="60"/>
      <c r="C12" s="61"/>
      <c r="D12" s="61"/>
      <c r="E12" s="62"/>
      <c r="G12" s="57"/>
    </row>
    <row r="13" spans="1:7" ht="15">
      <c r="A13" s="87" t="s">
        <v>44</v>
      </c>
      <c r="B13" s="94"/>
      <c r="C13" s="95"/>
      <c r="D13" s="95"/>
      <c r="E13" s="96"/>
      <c r="G13" s="63"/>
    </row>
    <row r="14" spans="1:7" ht="15.75" customHeight="1">
      <c r="A14" s="88" t="s">
        <v>40</v>
      </c>
      <c r="B14" s="98"/>
      <c r="C14" s="99"/>
      <c r="D14" s="99"/>
      <c r="E14" s="100"/>
      <c r="G14" s="64"/>
    </row>
    <row r="15" spans="1:7" ht="15.75" customHeight="1">
      <c r="A15" s="89"/>
      <c r="B15" s="101"/>
      <c r="C15" s="102"/>
      <c r="D15" s="102"/>
      <c r="E15" s="103"/>
      <c r="G15" s="64"/>
    </row>
    <row r="16" spans="1:7" ht="15.75" customHeight="1">
      <c r="A16" s="65"/>
      <c r="B16" s="65"/>
      <c r="C16" s="66"/>
      <c r="D16" s="66"/>
      <c r="E16" s="66"/>
      <c r="F16" s="66"/>
      <c r="G16" s="64"/>
    </row>
    <row r="17" spans="1:5" ht="17.25">
      <c r="A17" s="85" t="s">
        <v>0</v>
      </c>
      <c r="C17" s="97" t="s">
        <v>53</v>
      </c>
      <c r="D17" s="97"/>
      <c r="E17" s="97"/>
    </row>
    <row r="18" spans="1:9" ht="28.5">
      <c r="A18" s="86" t="s">
        <v>51</v>
      </c>
      <c r="C18" s="67" t="s">
        <v>20</v>
      </c>
      <c r="D18" s="68" t="s">
        <v>21</v>
      </c>
      <c r="E18" s="68" t="s">
        <v>22</v>
      </c>
      <c r="H18" s="69"/>
      <c r="I18" s="69"/>
    </row>
    <row r="19" spans="1:9" ht="14.25">
      <c r="A19" s="70"/>
      <c r="C19" s="72">
        <v>1</v>
      </c>
      <c r="D19" s="59"/>
      <c r="E19" s="59"/>
      <c r="I19" s="73"/>
    </row>
    <row r="20" spans="1:9" ht="14.25">
      <c r="A20" s="70"/>
      <c r="C20" s="72">
        <v>0.85</v>
      </c>
      <c r="D20" s="59"/>
      <c r="E20" s="59"/>
      <c r="I20" s="73"/>
    </row>
    <row r="21" spans="1:9" ht="14.25">
      <c r="A21" s="70"/>
      <c r="C21" s="72">
        <v>0.5</v>
      </c>
      <c r="D21" s="59"/>
      <c r="E21" s="59"/>
      <c r="I21" s="73"/>
    </row>
    <row r="22" spans="1:9" ht="14.25">
      <c r="A22" s="70"/>
      <c r="C22" s="72">
        <v>0.15</v>
      </c>
      <c r="D22" s="59"/>
      <c r="E22" s="59"/>
      <c r="I22" s="73"/>
    </row>
    <row r="23" spans="1:9" ht="13.5">
      <c r="A23" s="70"/>
      <c r="I23" s="73"/>
    </row>
    <row r="24" spans="1:9" ht="13.5">
      <c r="A24" s="70"/>
      <c r="C24" s="53" t="s">
        <v>55</v>
      </c>
      <c r="I24" s="73"/>
    </row>
    <row r="25" spans="1:9" ht="13.5">
      <c r="A25" s="70"/>
      <c r="I25" s="73"/>
    </row>
    <row r="26" spans="1:9" ht="13.5">
      <c r="A26" s="70"/>
      <c r="I26" s="73"/>
    </row>
    <row r="27" spans="1:9" ht="13.5">
      <c r="A27" s="70"/>
      <c r="I27" s="73"/>
    </row>
    <row r="28" spans="1:9" ht="13.5">
      <c r="A28" s="70"/>
      <c r="I28" s="73"/>
    </row>
    <row r="29" spans="1:9" ht="13.5">
      <c r="A29" s="70"/>
      <c r="I29" s="73"/>
    </row>
    <row r="30" spans="1:9" ht="13.5">
      <c r="A30" s="70"/>
      <c r="I30" s="73"/>
    </row>
    <row r="31" spans="1:9" ht="13.5">
      <c r="A31" s="70"/>
      <c r="I31" s="73"/>
    </row>
    <row r="32" spans="1:9" ht="13.5">
      <c r="A32" s="70"/>
      <c r="I32" s="73"/>
    </row>
    <row r="33" spans="1:9" ht="13.5">
      <c r="A33" s="70"/>
      <c r="I33" s="73"/>
    </row>
    <row r="34" spans="1:9" ht="13.5">
      <c r="A34" s="70"/>
      <c r="I34" s="73"/>
    </row>
    <row r="35" spans="1:9" ht="13.5">
      <c r="A35" s="70"/>
      <c r="I35" s="73"/>
    </row>
    <row r="36" spans="1:9" ht="13.5">
      <c r="A36" s="70"/>
      <c r="I36" s="73"/>
    </row>
    <row r="37" spans="1:9" ht="13.5">
      <c r="A37" s="70"/>
      <c r="I37" s="73"/>
    </row>
    <row r="38" spans="1:9" ht="13.5">
      <c r="A38" s="70"/>
      <c r="I38" s="73"/>
    </row>
    <row r="39" spans="1:9" ht="13.5">
      <c r="A39" s="70"/>
      <c r="I39" s="73"/>
    </row>
    <row r="40" spans="1:9" ht="13.5">
      <c r="A40" s="70"/>
      <c r="I40" s="73"/>
    </row>
    <row r="41" spans="1:9" ht="13.5">
      <c r="A41" s="70"/>
      <c r="I41" s="73"/>
    </row>
    <row r="42" spans="1:9" ht="13.5">
      <c r="A42" s="70"/>
      <c r="I42" s="73"/>
    </row>
    <row r="43" spans="1:9" ht="13.5">
      <c r="A43" s="70"/>
      <c r="I43" s="73"/>
    </row>
    <row r="44" spans="1:9" ht="13.5">
      <c r="A44" s="70"/>
      <c r="E44" s="63"/>
      <c r="F44" s="63"/>
      <c r="G44" s="63"/>
      <c r="I44" s="73"/>
    </row>
    <row r="45" spans="1:9" ht="13.5">
      <c r="A45" s="70"/>
      <c r="E45" s="63"/>
      <c r="F45" s="63"/>
      <c r="G45" s="63"/>
      <c r="I45" s="73"/>
    </row>
    <row r="46" spans="1:9" ht="13.5">
      <c r="A46" s="70"/>
      <c r="E46" s="63"/>
      <c r="F46" s="63"/>
      <c r="G46" s="63"/>
      <c r="I46" s="73"/>
    </row>
    <row r="47" spans="1:9" ht="13.5">
      <c r="A47" s="70"/>
      <c r="E47" s="63"/>
      <c r="F47" s="63"/>
      <c r="G47" s="63"/>
      <c r="I47" s="73"/>
    </row>
    <row r="48" spans="1:9" ht="13.5">
      <c r="A48" s="70"/>
      <c r="E48" s="63"/>
      <c r="F48" s="63"/>
      <c r="G48" s="63"/>
      <c r="I48" s="73"/>
    </row>
    <row r="49" spans="1:9" ht="13.5">
      <c r="A49" s="70"/>
      <c r="E49" s="63"/>
      <c r="F49" s="63"/>
      <c r="G49" s="63"/>
      <c r="I49" s="73"/>
    </row>
    <row r="50" spans="1:9" ht="13.5">
      <c r="A50" s="70"/>
      <c r="E50" s="63"/>
      <c r="F50" s="63"/>
      <c r="G50" s="63"/>
      <c r="I50" s="73"/>
    </row>
    <row r="51" spans="1:9" ht="13.5">
      <c r="A51" s="70"/>
      <c r="E51" s="63"/>
      <c r="F51" s="63"/>
      <c r="G51" s="63"/>
      <c r="I51" s="73"/>
    </row>
    <row r="52" spans="1:9" ht="13.5">
      <c r="A52" s="70"/>
      <c r="E52" s="63"/>
      <c r="F52" s="63"/>
      <c r="G52" s="63"/>
      <c r="I52" s="73"/>
    </row>
    <row r="53" spans="1:9" ht="13.5">
      <c r="A53" s="70"/>
      <c r="E53" s="63"/>
      <c r="F53" s="63"/>
      <c r="G53" s="63"/>
      <c r="I53" s="73"/>
    </row>
    <row r="54" spans="1:9" ht="13.5">
      <c r="A54" s="70"/>
      <c r="E54" s="63"/>
      <c r="F54" s="63"/>
      <c r="G54" s="63"/>
      <c r="I54" s="73"/>
    </row>
    <row r="55" spans="1:9" ht="13.5">
      <c r="A55" s="70"/>
      <c r="E55" s="63"/>
      <c r="F55" s="63"/>
      <c r="G55" s="63"/>
      <c r="I55" s="73"/>
    </row>
    <row r="56" spans="1:9" ht="13.5">
      <c r="A56" s="70"/>
      <c r="C56" s="63"/>
      <c r="E56" s="63"/>
      <c r="F56" s="63"/>
      <c r="G56" s="63"/>
      <c r="I56" s="73"/>
    </row>
    <row r="57" spans="1:9" ht="13.5">
      <c r="A57" s="70"/>
      <c r="E57" s="63"/>
      <c r="F57" s="63"/>
      <c r="G57" s="63"/>
      <c r="I57" s="73"/>
    </row>
    <row r="58" spans="1:9" ht="13.5">
      <c r="A58" s="70"/>
      <c r="I58" s="73"/>
    </row>
    <row r="59" spans="1:9" ht="13.5">
      <c r="A59" s="70"/>
      <c r="I59" s="73"/>
    </row>
    <row r="60" spans="1:9" ht="13.5">
      <c r="A60" s="70"/>
      <c r="I60" s="73"/>
    </row>
    <row r="61" ht="13.5">
      <c r="A61" s="71"/>
    </row>
    <row r="62" ht="13.5">
      <c r="A62" s="71"/>
    </row>
    <row r="63" ht="13.5">
      <c r="A63" s="71"/>
    </row>
    <row r="64" ht="13.5">
      <c r="A64" s="71"/>
    </row>
    <row r="65" ht="13.5">
      <c r="A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71"/>
    </row>
    <row r="89" ht="13.5">
      <c r="A89" s="71"/>
    </row>
    <row r="90" ht="13.5">
      <c r="A90" s="71"/>
    </row>
    <row r="91" ht="13.5">
      <c r="A91" s="71"/>
    </row>
    <row r="92" ht="13.5">
      <c r="A92" s="71"/>
    </row>
    <row r="93" ht="13.5">
      <c r="A93" s="71"/>
    </row>
    <row r="94" ht="13.5">
      <c r="A94" s="71"/>
    </row>
    <row r="95" ht="13.5">
      <c r="A95" s="71"/>
    </row>
    <row r="96" ht="13.5">
      <c r="A96" s="71"/>
    </row>
    <row r="97" ht="13.5">
      <c r="A97" s="74"/>
    </row>
    <row r="98" ht="13.5">
      <c r="A98" s="71"/>
    </row>
    <row r="99" ht="13.5">
      <c r="A99" s="71"/>
    </row>
    <row r="100" ht="13.5">
      <c r="A100" s="71"/>
    </row>
    <row r="101" ht="13.5">
      <c r="A101" s="71"/>
    </row>
    <row r="102" ht="13.5">
      <c r="A102" s="71"/>
    </row>
    <row r="103" ht="13.5">
      <c r="A103" s="71"/>
    </row>
    <row r="104" ht="13.5">
      <c r="A104" s="71"/>
    </row>
    <row r="105" ht="13.5">
      <c r="A105" s="71"/>
    </row>
    <row r="106" ht="13.5">
      <c r="A106" s="71"/>
    </row>
    <row r="107" ht="13.5">
      <c r="A107" s="71"/>
    </row>
    <row r="108" ht="13.5">
      <c r="A108" s="71"/>
    </row>
    <row r="109" ht="13.5">
      <c r="A109" s="71"/>
    </row>
    <row r="110" ht="13.5">
      <c r="A110" s="71"/>
    </row>
    <row r="111" ht="13.5">
      <c r="A111" s="71"/>
    </row>
    <row r="112" ht="13.5">
      <c r="A112" s="71"/>
    </row>
    <row r="113" ht="13.5">
      <c r="A113" s="71"/>
    </row>
    <row r="114" ht="13.5">
      <c r="A114" s="71"/>
    </row>
    <row r="115" ht="13.5">
      <c r="A115" s="71"/>
    </row>
    <row r="116" ht="13.5">
      <c r="A116" s="71"/>
    </row>
    <row r="117" ht="13.5">
      <c r="A117" s="71"/>
    </row>
    <row r="118" ht="13.5">
      <c r="A118" s="71"/>
    </row>
    <row r="119" ht="13.5">
      <c r="A119" s="71"/>
    </row>
    <row r="120" ht="13.5">
      <c r="A120" s="71"/>
    </row>
    <row r="121" ht="13.5">
      <c r="A121" s="71"/>
    </row>
    <row r="122" ht="13.5">
      <c r="A122" s="71"/>
    </row>
    <row r="123" ht="13.5">
      <c r="A123" s="71"/>
    </row>
    <row r="124" ht="13.5">
      <c r="A124" s="71"/>
    </row>
    <row r="125" ht="13.5">
      <c r="A125" s="71"/>
    </row>
    <row r="126" ht="13.5">
      <c r="A126" s="71"/>
    </row>
    <row r="127" ht="13.5">
      <c r="A127" s="71"/>
    </row>
    <row r="128" ht="13.5">
      <c r="A128" s="71"/>
    </row>
    <row r="129" ht="13.5">
      <c r="A129" s="71"/>
    </row>
    <row r="130" ht="13.5">
      <c r="A130" s="71"/>
    </row>
    <row r="131" ht="13.5">
      <c r="A131" s="71"/>
    </row>
    <row r="132" ht="13.5">
      <c r="A132" s="71"/>
    </row>
    <row r="133" ht="13.5">
      <c r="A133" s="71"/>
    </row>
    <row r="134" ht="13.5">
      <c r="A134" s="71"/>
    </row>
    <row r="135" ht="13.5">
      <c r="A135" s="71"/>
    </row>
    <row r="136" ht="13.5">
      <c r="A136" s="71"/>
    </row>
    <row r="137" ht="13.5">
      <c r="A137" s="71"/>
    </row>
    <row r="138" ht="13.5">
      <c r="A138" s="71"/>
    </row>
    <row r="139" ht="13.5">
      <c r="A139" s="71"/>
    </row>
    <row r="140" ht="13.5">
      <c r="A140" s="71"/>
    </row>
    <row r="141" ht="13.5">
      <c r="A141" s="71"/>
    </row>
    <row r="142" ht="13.5">
      <c r="A142" s="71"/>
    </row>
    <row r="143" ht="13.5">
      <c r="A143" s="71"/>
    </row>
    <row r="144" ht="13.5">
      <c r="A144" s="71"/>
    </row>
    <row r="145" ht="13.5">
      <c r="A145" s="71"/>
    </row>
    <row r="146" ht="13.5">
      <c r="A146" s="71"/>
    </row>
    <row r="147" ht="13.5">
      <c r="A147" s="71"/>
    </row>
    <row r="148" ht="13.5">
      <c r="A148" s="71"/>
    </row>
    <row r="149" ht="13.5">
      <c r="A149" s="71"/>
    </row>
    <row r="150" ht="13.5">
      <c r="A150" s="71"/>
    </row>
    <row r="151" ht="13.5">
      <c r="A151" s="71"/>
    </row>
    <row r="152" ht="13.5">
      <c r="A152" s="71"/>
    </row>
    <row r="153" ht="13.5">
      <c r="A153" s="71"/>
    </row>
    <row r="154" ht="13.5">
      <c r="A154" s="71"/>
    </row>
    <row r="155" ht="13.5">
      <c r="A155" s="71"/>
    </row>
    <row r="156" ht="13.5">
      <c r="A156" s="71"/>
    </row>
    <row r="157" ht="13.5">
      <c r="A157" s="71"/>
    </row>
    <row r="158" ht="13.5">
      <c r="A158" s="71"/>
    </row>
    <row r="159" ht="13.5">
      <c r="A159" s="71"/>
    </row>
    <row r="160" ht="13.5">
      <c r="A160" s="71"/>
    </row>
    <row r="161" ht="13.5">
      <c r="A161" s="71"/>
    </row>
    <row r="162" ht="13.5">
      <c r="A162" s="71"/>
    </row>
    <row r="163" ht="13.5">
      <c r="A163" s="71"/>
    </row>
    <row r="164" ht="13.5">
      <c r="A164" s="71"/>
    </row>
    <row r="165" ht="13.5">
      <c r="A165" s="71"/>
    </row>
    <row r="166" ht="13.5">
      <c r="A166" s="71"/>
    </row>
    <row r="167" ht="13.5">
      <c r="A167" s="71"/>
    </row>
    <row r="168" ht="13.5">
      <c r="A168" s="71"/>
    </row>
    <row r="169" ht="13.5">
      <c r="A169" s="71"/>
    </row>
    <row r="170" ht="13.5">
      <c r="A170" s="71"/>
    </row>
    <row r="171" ht="13.5">
      <c r="A171" s="71"/>
    </row>
    <row r="172" ht="13.5">
      <c r="A172" s="71"/>
    </row>
    <row r="173" ht="13.5">
      <c r="A173" s="71"/>
    </row>
    <row r="174" ht="13.5">
      <c r="A174" s="71"/>
    </row>
    <row r="175" ht="13.5">
      <c r="A175" s="71"/>
    </row>
    <row r="176" ht="13.5">
      <c r="A176" s="71"/>
    </row>
    <row r="177" ht="13.5">
      <c r="A177" s="71"/>
    </row>
    <row r="178" ht="14.25" thickBot="1">
      <c r="A178" s="75"/>
    </row>
    <row r="179" ht="14.25" thickTop="1"/>
  </sheetData>
  <sheetProtection password="DA19" sheet="1" sort="0"/>
  <mergeCells count="5">
    <mergeCell ref="B13:E13"/>
    <mergeCell ref="B10:C10"/>
    <mergeCell ref="B11:C11"/>
    <mergeCell ref="C17:E17"/>
    <mergeCell ref="B14:E15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7"/>
  <sheetViews>
    <sheetView zoomScale="85" zoomScaleNormal="85" zoomScaleSheetLayoutView="70" zoomScalePageLayoutView="0" workbookViewId="0" topLeftCell="A1">
      <selection activeCell="G12" sqref="G12"/>
    </sheetView>
  </sheetViews>
  <sheetFormatPr defaultColWidth="9.140625" defaultRowHeight="12.75"/>
  <cols>
    <col min="1" max="1" width="12.421875" style="0" customWidth="1"/>
    <col min="2" max="2" width="7.140625" style="0" customWidth="1"/>
    <col min="3" max="4" width="11.00390625" style="0" customWidth="1"/>
    <col min="5" max="5" width="11.57421875" style="0" bestFit="1" customWidth="1"/>
    <col min="7" max="8" width="11.00390625" style="0" bestFit="1" customWidth="1"/>
    <col min="10" max="10" width="15.00390625" style="0" customWidth="1"/>
    <col min="11" max="12" width="13.7109375" style="0" customWidth="1"/>
    <col min="13" max="14" width="12.7109375" style="0" customWidth="1"/>
    <col min="15" max="15" width="8.8515625" style="3" bestFit="1" customWidth="1"/>
    <col min="16" max="16" width="13.140625" style="3" bestFit="1" customWidth="1"/>
    <col min="18" max="19" width="13.8515625" style="0" customWidth="1"/>
    <col min="20" max="26" width="11.421875" style="0" customWidth="1"/>
  </cols>
  <sheetData>
    <row r="1" spans="1:14" ht="22.5" customHeight="1">
      <c r="A1" s="1" t="s">
        <v>2</v>
      </c>
      <c r="G1" s="8"/>
      <c r="H1" s="8"/>
      <c r="J1" s="8" t="s">
        <v>35</v>
      </c>
      <c r="L1" s="46">
        <f>'Data Input'!B10</f>
        <v>0</v>
      </c>
      <c r="M1" s="45" t="s">
        <v>34</v>
      </c>
      <c r="N1" s="51">
        <f>'Data Input'!E10</f>
        <v>0</v>
      </c>
    </row>
    <row r="2" spans="1:14" ht="15">
      <c r="A2" s="41" t="s">
        <v>32</v>
      </c>
      <c r="C2" s="43">
        <f>'Data Input'!B10</f>
        <v>0</v>
      </c>
      <c r="D2" s="1" t="s">
        <v>31</v>
      </c>
      <c r="E2" s="44">
        <f>'Data Input'!E10</f>
        <v>0</v>
      </c>
      <c r="J2" s="8" t="s">
        <v>38</v>
      </c>
      <c r="L2" s="50">
        <f>'Data Input'!B11</f>
        <v>0</v>
      </c>
      <c r="M2" s="8" t="s">
        <v>39</v>
      </c>
      <c r="N2" s="50">
        <f>'Data Input'!E11</f>
        <v>0</v>
      </c>
    </row>
    <row r="3" spans="10:14" ht="12.75">
      <c r="J3" s="8" t="s">
        <v>41</v>
      </c>
      <c r="L3" s="106">
        <f>'Data Input'!B13</f>
        <v>0</v>
      </c>
      <c r="M3" s="106"/>
      <c r="N3" s="106"/>
    </row>
    <row r="4" spans="10:12" ht="12.75">
      <c r="J4" s="8" t="s">
        <v>43</v>
      </c>
      <c r="L4" s="50">
        <f>'Data Input'!B12</f>
        <v>0</v>
      </c>
    </row>
    <row r="6" spans="1:16" s="19" customFormat="1" ht="15">
      <c r="A6" s="91" t="s">
        <v>0</v>
      </c>
      <c r="B6"/>
      <c r="C6" s="104" t="s">
        <v>1</v>
      </c>
      <c r="D6" s="104"/>
      <c r="E6" s="104"/>
      <c r="F6" s="104"/>
      <c r="G6" s="104"/>
      <c r="I6" s="18"/>
      <c r="J6" s="104" t="s">
        <v>37</v>
      </c>
      <c r="K6" s="104"/>
      <c r="L6" s="104"/>
      <c r="M6" s="104" t="s">
        <v>58</v>
      </c>
      <c r="N6" s="104"/>
      <c r="O6" s="47"/>
      <c r="P6" s="48"/>
    </row>
    <row r="7" spans="1:16" s="15" customFormat="1" ht="69">
      <c r="A7" s="92" t="s">
        <v>57</v>
      </c>
      <c r="B7"/>
      <c r="C7" s="14" t="s">
        <v>18</v>
      </c>
      <c r="D7" s="12" t="s">
        <v>59</v>
      </c>
      <c r="E7" s="12" t="s">
        <v>3</v>
      </c>
      <c r="F7" s="12" t="s">
        <v>19</v>
      </c>
      <c r="G7" s="12" t="s">
        <v>20</v>
      </c>
      <c r="I7" s="16"/>
      <c r="J7" s="12" t="s">
        <v>20</v>
      </c>
      <c r="K7" s="13" t="s">
        <v>21</v>
      </c>
      <c r="L7" s="13" t="s">
        <v>22</v>
      </c>
      <c r="M7" s="14" t="s">
        <v>23</v>
      </c>
      <c r="N7" s="14" t="s">
        <v>24</v>
      </c>
      <c r="O7" s="17"/>
      <c r="P7" s="17"/>
    </row>
    <row r="8" spans="1:28" ht="15">
      <c r="A8" s="42">
        <f>IF('Data Input'!A19="","",ROUND('Data Input'!A19,0))</f>
      </c>
      <c r="C8" s="10">
        <f>COUNT(A8:A202)</f>
        <v>0</v>
      </c>
      <c r="D8" s="11">
        <v>0</v>
      </c>
      <c r="E8" s="2">
        <f>COUNTIF($A$8:$A$202,D8)</f>
        <v>0</v>
      </c>
      <c r="F8" s="2">
        <f>E8</f>
        <v>0</v>
      </c>
      <c r="G8" s="9" t="e">
        <f>F8/$C$8</f>
        <v>#DIV/0!</v>
      </c>
      <c r="I8" s="3"/>
      <c r="J8" s="113">
        <v>1</v>
      </c>
      <c r="K8" s="43">
        <f>'Data Input'!D19</f>
        <v>0</v>
      </c>
      <c r="L8" s="43">
        <f>'Data Input'!E19</f>
        <v>0</v>
      </c>
      <c r="M8" s="93" t="e">
        <f>Results!AA12</f>
        <v>#REF!</v>
      </c>
      <c r="N8" s="40" t="e">
        <f>IF(M8&gt;=K8,IF(M8&lt;=L8,"YES","NO"),"NO")</f>
        <v>#REF!</v>
      </c>
      <c r="P8" s="112" t="s">
        <v>30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20"/>
    </row>
    <row r="9" spans="1:27" ht="13.5">
      <c r="A9" s="42">
        <f>IF('Data Input'!A20="","",ROUND('Data Input'!A20,0))</f>
      </c>
      <c r="C9" s="7"/>
      <c r="D9" s="11">
        <f>D8+1</f>
        <v>1</v>
      </c>
      <c r="E9" s="2">
        <f aca="true" t="shared" si="0" ref="E9:E72">COUNTIF($A$8:$A$202,D9)</f>
        <v>0</v>
      </c>
      <c r="F9" s="2">
        <f>E9+F8</f>
        <v>0</v>
      </c>
      <c r="G9" s="9" t="e">
        <f aca="true" t="shared" si="1" ref="G8:G39">F9/$C$8</f>
        <v>#DIV/0!</v>
      </c>
      <c r="I9" s="3"/>
      <c r="J9" s="113">
        <v>0.85</v>
      </c>
      <c r="K9" s="43">
        <f>'Data Input'!D20</f>
        <v>0</v>
      </c>
      <c r="L9" s="43">
        <f>'Data Input'!E20</f>
        <v>0</v>
      </c>
      <c r="M9" s="93" t="e">
        <f>Results!AA13</f>
        <v>#REF!</v>
      </c>
      <c r="N9" s="40" t="e">
        <f>IF(M9&gt;=K9,IF(M9&lt;=L9,"YES","NO"),"NO")</f>
        <v>#REF!</v>
      </c>
      <c r="P9" s="21" t="s">
        <v>26</v>
      </c>
      <c r="Q9" s="21" t="s">
        <v>25</v>
      </c>
      <c r="R9" s="105" t="s">
        <v>29</v>
      </c>
      <c r="S9" s="105"/>
      <c r="T9" s="109" t="s">
        <v>8</v>
      </c>
      <c r="U9" s="110"/>
      <c r="V9" s="110"/>
      <c r="W9" s="110"/>
      <c r="X9" s="110"/>
      <c r="Y9" s="110"/>
      <c r="Z9" s="111"/>
      <c r="AA9" s="21" t="s">
        <v>27</v>
      </c>
    </row>
    <row r="10" spans="1:27" ht="13.5">
      <c r="A10" s="42">
        <f>IF('Data Input'!A21="","",ROUND('Data Input'!A21,0))</f>
      </c>
      <c r="C10" s="7"/>
      <c r="D10" s="11">
        <f aca="true" t="shared" si="2" ref="D10:D48">D9+1</f>
        <v>2</v>
      </c>
      <c r="E10" s="2">
        <f t="shared" si="0"/>
        <v>0</v>
      </c>
      <c r="F10" s="2">
        <f>E10+F9</f>
        <v>0</v>
      </c>
      <c r="G10" s="9" t="e">
        <f t="shared" si="1"/>
        <v>#DIV/0!</v>
      </c>
      <c r="I10" s="5"/>
      <c r="J10" s="113">
        <v>0.5</v>
      </c>
      <c r="K10" s="43">
        <f>'Data Input'!D21</f>
        <v>0</v>
      </c>
      <c r="L10" s="43">
        <f>'Data Input'!E21</f>
        <v>0</v>
      </c>
      <c r="M10" s="93" t="e">
        <f>Results!AA14</f>
        <v>#REF!</v>
      </c>
      <c r="N10" s="40" t="e">
        <f>IF(M10&gt;=K10,IF(M10&lt;=L10,"YES","NO"),"NO")</f>
        <v>#REF!</v>
      </c>
      <c r="P10" s="22"/>
      <c r="Q10" s="22"/>
      <c r="R10" s="23" t="s">
        <v>9</v>
      </c>
      <c r="S10" s="22" t="s">
        <v>9</v>
      </c>
      <c r="T10" s="22" t="s">
        <v>9</v>
      </c>
      <c r="U10" s="22" t="s">
        <v>9</v>
      </c>
      <c r="V10" s="22" t="s">
        <v>13</v>
      </c>
      <c r="W10" s="22" t="s">
        <v>13</v>
      </c>
      <c r="X10" s="22" t="s">
        <v>13</v>
      </c>
      <c r="Y10" s="22" t="s">
        <v>13</v>
      </c>
      <c r="Z10" s="24" t="s">
        <v>17</v>
      </c>
      <c r="AA10" s="22"/>
    </row>
    <row r="11" spans="1:27" ht="13.5">
      <c r="A11" s="42">
        <f>IF('Data Input'!A22="","",ROUND('Data Input'!A22,0))</f>
      </c>
      <c r="C11" s="7"/>
      <c r="D11" s="11">
        <f t="shared" si="2"/>
        <v>3</v>
      </c>
      <c r="E11" s="2">
        <f t="shared" si="0"/>
        <v>0</v>
      </c>
      <c r="F11" s="2">
        <f>E11+F10</f>
        <v>0</v>
      </c>
      <c r="G11" s="9" t="e">
        <f t="shared" si="1"/>
        <v>#DIV/0!</v>
      </c>
      <c r="I11" s="5"/>
      <c r="J11" s="113">
        <v>0.15</v>
      </c>
      <c r="K11" s="43">
        <f>'Data Input'!D22</f>
        <v>0</v>
      </c>
      <c r="L11" s="43">
        <f>'Data Input'!E22</f>
        <v>0</v>
      </c>
      <c r="M11" s="93" t="e">
        <f>Results!AA15</f>
        <v>#REF!</v>
      </c>
      <c r="N11" s="40" t="e">
        <f>IF(M11&gt;=K11,IF(M11&lt;=L11,"YES","NO"),"NO")</f>
        <v>#REF!</v>
      </c>
      <c r="P11" s="25"/>
      <c r="Q11" s="25"/>
      <c r="R11" s="26" t="s">
        <v>10</v>
      </c>
      <c r="S11" s="25" t="s">
        <v>16</v>
      </c>
      <c r="T11" s="25" t="s">
        <v>11</v>
      </c>
      <c r="U11" s="25" t="s">
        <v>12</v>
      </c>
      <c r="V11" s="25" t="s">
        <v>11</v>
      </c>
      <c r="W11" s="25" t="s">
        <v>12</v>
      </c>
      <c r="X11" s="25" t="s">
        <v>14</v>
      </c>
      <c r="Y11" s="25" t="s">
        <v>15</v>
      </c>
      <c r="Z11" s="27" t="s">
        <v>16</v>
      </c>
      <c r="AA11" s="28" t="s">
        <v>28</v>
      </c>
    </row>
    <row r="12" spans="1:27" ht="12.75">
      <c r="A12" s="42">
        <f>IF('Data Input'!A23="","",ROUND('Data Input'!A23,0))</f>
      </c>
      <c r="C12" s="7"/>
      <c r="D12" s="11">
        <f t="shared" si="2"/>
        <v>4</v>
      </c>
      <c r="E12" s="2">
        <f t="shared" si="0"/>
        <v>0</v>
      </c>
      <c r="F12" s="2">
        <f>E12+F11</f>
        <v>0</v>
      </c>
      <c r="G12" s="9" t="e">
        <f t="shared" si="1"/>
        <v>#DIV/0!</v>
      </c>
      <c r="I12" s="5"/>
      <c r="J12" s="3"/>
      <c r="K12" s="3"/>
      <c r="L12" s="3"/>
      <c r="M12" s="5"/>
      <c r="N12" s="6"/>
      <c r="P12" s="29" t="s">
        <v>4</v>
      </c>
      <c r="Q12" s="30">
        <v>1</v>
      </c>
      <c r="R12" s="31" t="e">
        <f>MATCH(Q12,Results!$G$8:$G$208,0)</f>
        <v>#N/A</v>
      </c>
      <c r="S12" s="31" t="e">
        <f>HLOOKUP(Results!D8,Results!$D$8:$D$208,R12)</f>
        <v>#REF!</v>
      </c>
      <c r="T12" s="31" t="e">
        <f>IF(ISNA($R12),MATCH($Q12,Results!$G$8:$G$208,1),NA())</f>
        <v>#N/A</v>
      </c>
      <c r="U12" s="31" t="e">
        <f>IF(ISNA($R12),T12+1,NA())</f>
        <v>#N/A</v>
      </c>
      <c r="V12" s="32" t="e">
        <f>HLOOKUP(Results!$G$8,Results!$G$8:$G$208,T12)</f>
        <v>#DIV/0!</v>
      </c>
      <c r="W12" s="32" t="e">
        <f>HLOOKUP(Results!$G$8,Results!$G$8:$G$208,U12)</f>
        <v>#DIV/0!</v>
      </c>
      <c r="X12" s="33" t="e">
        <f>HLOOKUP(Results!$D$8,Results!$D$8:$D$208,T12)</f>
        <v>#REF!</v>
      </c>
      <c r="Y12" s="33" t="e">
        <f>HLOOKUP(Results!$D$8,Results!$D$8:$D$208,U12)</f>
        <v>#REF!</v>
      </c>
      <c r="Z12" s="31" t="e">
        <f>X12+(Q12-V12)*(Y12-X12)/(W12-V12)</f>
        <v>#REF!</v>
      </c>
      <c r="AA12" s="34" t="e">
        <f>IF(ISNA(R12),Z12,S12)</f>
        <v>#REF!</v>
      </c>
    </row>
    <row r="13" spans="1:27" ht="12.75">
      <c r="A13" s="42">
        <f>IF('Data Input'!A24="","",ROUND('Data Input'!A24,0))</f>
      </c>
      <c r="C13" s="7"/>
      <c r="D13" s="11">
        <f t="shared" si="2"/>
        <v>5</v>
      </c>
      <c r="E13" s="2">
        <f t="shared" si="0"/>
        <v>0</v>
      </c>
      <c r="F13" s="2">
        <f>E13+F12</f>
        <v>0</v>
      </c>
      <c r="G13" s="9" t="e">
        <f t="shared" si="1"/>
        <v>#DIV/0!</v>
      </c>
      <c r="I13" s="5"/>
      <c r="J13" s="3"/>
      <c r="K13" s="3"/>
      <c r="L13" s="3"/>
      <c r="M13" s="5"/>
      <c r="P13" s="35" t="s">
        <v>6</v>
      </c>
      <c r="Q13" s="36">
        <v>0.85</v>
      </c>
      <c r="R13" s="31" t="e">
        <f>MATCH(Q13,Results!$G$8:$G$208,0)</f>
        <v>#N/A</v>
      </c>
      <c r="S13" s="31" t="e">
        <f>HLOOKUP(Results!D12,Results!$D$8:$D$208,R13)</f>
        <v>#REF!</v>
      </c>
      <c r="T13" s="31" t="e">
        <f>IF(ISNA($R13),MATCH($Q13,Results!$G$8:$G$208,1),NA())</f>
        <v>#N/A</v>
      </c>
      <c r="U13" s="37" t="e">
        <f>IF(ISNA($R13),T13+1,NA())</f>
        <v>#N/A</v>
      </c>
      <c r="V13" s="32" t="e">
        <f>HLOOKUP(Results!$G$8,Results!$G$8:$G$208,T13)</f>
        <v>#DIV/0!</v>
      </c>
      <c r="W13" s="32" t="e">
        <f>HLOOKUP(Results!$G$8,Results!$G$8:$G$208,U13)</f>
        <v>#DIV/0!</v>
      </c>
      <c r="X13" s="33" t="e">
        <f>HLOOKUP(Results!$D$8,Results!$D$8:$D$208,T13)</f>
        <v>#REF!</v>
      </c>
      <c r="Y13" s="33" t="e">
        <f>HLOOKUP(Results!$D$8,Results!$D$8:$D$208,U13)</f>
        <v>#REF!</v>
      </c>
      <c r="Z13" s="38" t="e">
        <f>X13+(Q13-V13)*(Y13-X13)/(W13-V13)</f>
        <v>#REF!</v>
      </c>
      <c r="AA13" s="39" t="e">
        <f>IF(ISNA(R13),Z13,S13)</f>
        <v>#REF!</v>
      </c>
    </row>
    <row r="14" spans="1:27" ht="12.75">
      <c r="A14" s="42">
        <f>IF('Data Input'!A25="","",ROUND('Data Input'!A25,0))</f>
      </c>
      <c r="C14" s="7"/>
      <c r="D14" s="11">
        <f t="shared" si="2"/>
        <v>6</v>
      </c>
      <c r="E14" s="2">
        <f t="shared" si="0"/>
        <v>0</v>
      </c>
      <c r="F14" s="2">
        <f aca="true" t="shared" si="3" ref="F14:F28">E14+F13</f>
        <v>0</v>
      </c>
      <c r="G14" s="9" t="e">
        <f t="shared" si="1"/>
        <v>#DIV/0!</v>
      </c>
      <c r="I14" s="5"/>
      <c r="J14" s="3"/>
      <c r="K14" s="3"/>
      <c r="L14" s="3"/>
      <c r="M14" s="5"/>
      <c r="P14" s="35" t="s">
        <v>5</v>
      </c>
      <c r="Q14" s="36">
        <v>0.5</v>
      </c>
      <c r="R14" s="31" t="e">
        <f>MATCH(Q14,Results!$G$8:$G$208,0)</f>
        <v>#N/A</v>
      </c>
      <c r="S14" s="31" t="e">
        <f>HLOOKUP(Results!D13,Results!$D$8:$D$208,R14)</f>
        <v>#REF!</v>
      </c>
      <c r="T14" s="31" t="e">
        <f>IF(ISNA($R14),MATCH($Q14,Results!$G$8:$G$208,1),NA())</f>
        <v>#N/A</v>
      </c>
      <c r="U14" s="37" t="e">
        <f>IF(ISNA($R14),T14+1,NA())</f>
        <v>#N/A</v>
      </c>
      <c r="V14" s="32" t="e">
        <f>HLOOKUP(Results!$G$8,Results!$G$8:$G$208,T14)</f>
        <v>#DIV/0!</v>
      </c>
      <c r="W14" s="32" t="e">
        <f>HLOOKUP(Results!$G$8,Results!$G$8:$G$208,U14)</f>
        <v>#DIV/0!</v>
      </c>
      <c r="X14" s="33" t="e">
        <f>HLOOKUP(Results!$D$8,Results!$D$8:$D$208,T14)</f>
        <v>#REF!</v>
      </c>
      <c r="Y14" s="33" t="e">
        <f>HLOOKUP(Results!$D$8,Results!$D$8:$D$208,U14)</f>
        <v>#REF!</v>
      </c>
      <c r="Z14" s="37" t="e">
        <f>X14+(Q14-V14)*(Y14-X14)/(W14-V14)</f>
        <v>#REF!</v>
      </c>
      <c r="AA14" s="39" t="e">
        <f>IF(ISNA(R14),Z14,S14)</f>
        <v>#REF!</v>
      </c>
    </row>
    <row r="15" spans="1:27" ht="12.75">
      <c r="A15" s="42">
        <f>IF('Data Input'!A26="","",ROUND('Data Input'!A26,0))</f>
      </c>
      <c r="C15" s="7"/>
      <c r="D15" s="11">
        <f t="shared" si="2"/>
        <v>7</v>
      </c>
      <c r="E15" s="2">
        <f t="shared" si="0"/>
        <v>0</v>
      </c>
      <c r="F15" s="2">
        <f t="shared" si="3"/>
        <v>0</v>
      </c>
      <c r="G15" s="9" t="e">
        <f t="shared" si="1"/>
        <v>#DIV/0!</v>
      </c>
      <c r="I15" s="5"/>
      <c r="J15" s="3"/>
      <c r="K15" s="3"/>
      <c r="L15" s="3"/>
      <c r="M15" s="5"/>
      <c r="P15" s="35" t="s">
        <v>7</v>
      </c>
      <c r="Q15" s="36">
        <v>0.15</v>
      </c>
      <c r="R15" s="31" t="e">
        <f>MATCH(Q15,Results!$G$8:$G$208,0)</f>
        <v>#N/A</v>
      </c>
      <c r="S15" s="31" t="e">
        <f>HLOOKUP(Results!D14,Results!$D$8:$D$208,R15)</f>
        <v>#REF!</v>
      </c>
      <c r="T15" s="31" t="e">
        <f>IF(ISNA($R15),MATCH($Q15,Results!$G$8:$G$208,1),NA())</f>
        <v>#N/A</v>
      </c>
      <c r="U15" s="37" t="e">
        <f>IF(ISNA($R15),T15+1,NA())</f>
        <v>#N/A</v>
      </c>
      <c r="V15" s="32" t="e">
        <f>HLOOKUP(Results!$G$8,Results!$G$8:$G$208,T15)</f>
        <v>#DIV/0!</v>
      </c>
      <c r="W15" s="32" t="e">
        <f>HLOOKUP(Results!$G$8,Results!$G$8:$G$208,U15)</f>
        <v>#DIV/0!</v>
      </c>
      <c r="X15" s="33" t="e">
        <f>HLOOKUP(Results!$D$8,Results!$D$8:$D$208,T15)</f>
        <v>#REF!</v>
      </c>
      <c r="Y15" s="33" t="e">
        <f>HLOOKUP(Results!$D$8,Results!$D$8:$D$208,U15)</f>
        <v>#REF!</v>
      </c>
      <c r="Z15" s="38" t="e">
        <f>X15+(Q15-V15)*(Y15-X15)/(W15-V15)</f>
        <v>#REF!</v>
      </c>
      <c r="AA15" s="39" t="e">
        <f>IF(ISNA(R15),Z15,S15)</f>
        <v>#REF!</v>
      </c>
    </row>
    <row r="16" spans="1:13" ht="12.75">
      <c r="A16" s="42">
        <f>IF('Data Input'!A27="","",ROUND('Data Input'!A27,0))</f>
      </c>
      <c r="C16" s="7"/>
      <c r="D16" s="11">
        <f t="shared" si="2"/>
        <v>8</v>
      </c>
      <c r="E16" s="2">
        <f t="shared" si="0"/>
        <v>0</v>
      </c>
      <c r="F16" s="2">
        <f t="shared" si="3"/>
        <v>0</v>
      </c>
      <c r="G16" s="9" t="e">
        <f t="shared" si="1"/>
        <v>#DIV/0!</v>
      </c>
      <c r="I16" s="5"/>
      <c r="J16" s="3"/>
      <c r="K16" s="3"/>
      <c r="L16" s="3"/>
      <c r="M16" s="5"/>
    </row>
    <row r="17" spans="1:13" ht="12.75">
      <c r="A17" s="42">
        <f>IF('Data Input'!A28="","",ROUND('Data Input'!A28,0))</f>
      </c>
      <c r="C17" s="7"/>
      <c r="D17" s="11">
        <f t="shared" si="2"/>
        <v>9</v>
      </c>
      <c r="E17" s="2">
        <f t="shared" si="0"/>
        <v>0</v>
      </c>
      <c r="F17" s="2">
        <f>E17+F16</f>
        <v>0</v>
      </c>
      <c r="G17" s="9" t="e">
        <f t="shared" si="1"/>
        <v>#DIV/0!</v>
      </c>
      <c r="I17" s="5"/>
      <c r="J17" s="3"/>
      <c r="K17" s="3"/>
      <c r="L17" s="3"/>
      <c r="M17" s="5"/>
    </row>
    <row r="18" spans="1:13" ht="12.75">
      <c r="A18" s="42">
        <f>IF('Data Input'!A29="","",ROUND('Data Input'!A29,0))</f>
      </c>
      <c r="C18" s="7"/>
      <c r="D18" s="11">
        <f t="shared" si="2"/>
        <v>10</v>
      </c>
      <c r="E18" s="2">
        <f t="shared" si="0"/>
        <v>0</v>
      </c>
      <c r="F18" s="2">
        <f t="shared" si="3"/>
        <v>0</v>
      </c>
      <c r="G18" s="9" t="e">
        <f t="shared" si="1"/>
        <v>#DIV/0!</v>
      </c>
      <c r="I18" s="3"/>
      <c r="J18" s="3"/>
      <c r="K18" s="3"/>
      <c r="L18" s="3"/>
      <c r="M18" s="3"/>
    </row>
    <row r="19" spans="1:18" ht="12.75">
      <c r="A19" s="42">
        <f>IF('Data Input'!A30="","",ROUND('Data Input'!A30,0))</f>
      </c>
      <c r="C19" s="7"/>
      <c r="D19" s="11">
        <f t="shared" si="2"/>
        <v>11</v>
      </c>
      <c r="E19" s="2">
        <f t="shared" si="0"/>
        <v>0</v>
      </c>
      <c r="F19" s="2">
        <f t="shared" si="3"/>
        <v>0</v>
      </c>
      <c r="G19" s="9" t="e">
        <f t="shared" si="1"/>
        <v>#DIV/0!</v>
      </c>
      <c r="L19" s="3"/>
      <c r="M19" s="3"/>
      <c r="N19" s="3"/>
      <c r="Q19" s="3"/>
      <c r="R19" s="3"/>
    </row>
    <row r="20" spans="1:18" ht="12.75">
      <c r="A20" s="42">
        <f>IF('Data Input'!A31="","",ROUND('Data Input'!A31,0))</f>
      </c>
      <c r="C20" s="7"/>
      <c r="D20" s="11">
        <f t="shared" si="2"/>
        <v>12</v>
      </c>
      <c r="E20" s="2">
        <f t="shared" si="0"/>
        <v>0</v>
      </c>
      <c r="F20" s="2">
        <f t="shared" si="3"/>
        <v>0</v>
      </c>
      <c r="G20" s="9" t="e">
        <f t="shared" si="1"/>
        <v>#DIV/0!</v>
      </c>
      <c r="N20" s="4"/>
      <c r="O20" s="4"/>
      <c r="P20" s="4"/>
      <c r="Q20" s="4"/>
      <c r="R20" s="3"/>
    </row>
    <row r="21" spans="1:18" ht="12.75">
      <c r="A21" s="42">
        <f>IF('Data Input'!A32="","",ROUND('Data Input'!A32,0))</f>
      </c>
      <c r="C21" s="7"/>
      <c r="D21" s="11">
        <f t="shared" si="2"/>
        <v>13</v>
      </c>
      <c r="E21" s="2">
        <f t="shared" si="0"/>
        <v>0</v>
      </c>
      <c r="F21" s="2">
        <f t="shared" si="3"/>
        <v>0</v>
      </c>
      <c r="G21" s="9" t="e">
        <f t="shared" si="1"/>
        <v>#DIV/0!</v>
      </c>
      <c r="N21" s="3"/>
      <c r="Q21" s="3"/>
      <c r="R21" s="3"/>
    </row>
    <row r="22" spans="1:18" ht="12.75">
      <c r="A22" s="42">
        <f>IF('Data Input'!A33="","",ROUND('Data Input'!A33,0))</f>
      </c>
      <c r="C22" s="7"/>
      <c r="D22" s="11">
        <f t="shared" si="2"/>
        <v>14</v>
      </c>
      <c r="E22" s="2">
        <f t="shared" si="0"/>
        <v>0</v>
      </c>
      <c r="F22" s="2">
        <f t="shared" si="3"/>
        <v>0</v>
      </c>
      <c r="G22" s="9" t="e">
        <f t="shared" si="1"/>
        <v>#DIV/0!</v>
      </c>
      <c r="N22" s="3"/>
      <c r="Q22" s="5"/>
      <c r="R22" s="3"/>
    </row>
    <row r="23" spans="1:18" ht="12.75">
      <c r="A23" s="42">
        <f>IF('Data Input'!A34="","",ROUND('Data Input'!A34,0))</f>
      </c>
      <c r="C23" s="7"/>
      <c r="D23" s="11">
        <f t="shared" si="2"/>
        <v>15</v>
      </c>
      <c r="E23" s="2">
        <f t="shared" si="0"/>
        <v>0</v>
      </c>
      <c r="F23" s="2">
        <f t="shared" si="3"/>
        <v>0</v>
      </c>
      <c r="G23" s="9" t="e">
        <f t="shared" si="1"/>
        <v>#DIV/0!</v>
      </c>
      <c r="N23" s="3"/>
      <c r="Q23" s="5"/>
      <c r="R23" s="3"/>
    </row>
    <row r="24" spans="1:18" ht="12.75">
      <c r="A24" s="42">
        <f>IF('Data Input'!A35="","",ROUND('Data Input'!A35,0))</f>
      </c>
      <c r="C24" s="7"/>
      <c r="D24" s="11">
        <f t="shared" si="2"/>
        <v>16</v>
      </c>
      <c r="E24" s="2">
        <f t="shared" si="0"/>
        <v>0</v>
      </c>
      <c r="F24" s="2">
        <f t="shared" si="3"/>
        <v>0</v>
      </c>
      <c r="G24" s="9" t="e">
        <f t="shared" si="1"/>
        <v>#DIV/0!</v>
      </c>
      <c r="N24" s="3"/>
      <c r="Q24" s="5"/>
      <c r="R24" s="3"/>
    </row>
    <row r="25" spans="1:18" ht="12.75">
      <c r="A25" s="42">
        <f>IF('Data Input'!A36="","",ROUND('Data Input'!A36,0))</f>
      </c>
      <c r="C25" s="7"/>
      <c r="D25" s="11">
        <f t="shared" si="2"/>
        <v>17</v>
      </c>
      <c r="E25" s="2">
        <f t="shared" si="0"/>
        <v>0</v>
      </c>
      <c r="F25" s="2">
        <f t="shared" si="3"/>
        <v>0</v>
      </c>
      <c r="G25" s="9" t="e">
        <f t="shared" si="1"/>
        <v>#DIV/0!</v>
      </c>
      <c r="N25" s="3"/>
      <c r="Q25" s="5"/>
      <c r="R25" s="3"/>
    </row>
    <row r="26" spans="1:7" ht="12.75">
      <c r="A26" s="42">
        <f>IF('Data Input'!A37="","",ROUND('Data Input'!A37,0))</f>
      </c>
      <c r="C26" s="7"/>
      <c r="D26" s="11">
        <f t="shared" si="2"/>
        <v>18</v>
      </c>
      <c r="E26" s="2">
        <f t="shared" si="0"/>
        <v>0</v>
      </c>
      <c r="F26" s="2">
        <f t="shared" si="3"/>
        <v>0</v>
      </c>
      <c r="G26" s="9" t="e">
        <f t="shared" si="1"/>
        <v>#DIV/0!</v>
      </c>
    </row>
    <row r="27" spans="1:7" ht="12.75">
      <c r="A27" s="42">
        <f>IF('Data Input'!A38="","",ROUND('Data Input'!A38,0))</f>
      </c>
      <c r="C27" s="7"/>
      <c r="D27" s="11">
        <f t="shared" si="2"/>
        <v>19</v>
      </c>
      <c r="E27" s="2">
        <f t="shared" si="0"/>
        <v>0</v>
      </c>
      <c r="F27" s="2">
        <f t="shared" si="3"/>
        <v>0</v>
      </c>
      <c r="G27" s="9" t="e">
        <f t="shared" si="1"/>
        <v>#DIV/0!</v>
      </c>
    </row>
    <row r="28" spans="1:7" ht="12.75">
      <c r="A28" s="42">
        <f>IF('Data Input'!A39="","",ROUND('Data Input'!A39,0))</f>
      </c>
      <c r="C28" s="7"/>
      <c r="D28" s="11">
        <f t="shared" si="2"/>
        <v>20</v>
      </c>
      <c r="E28" s="2">
        <f t="shared" si="0"/>
        <v>0</v>
      </c>
      <c r="F28" s="2">
        <f t="shared" si="3"/>
        <v>0</v>
      </c>
      <c r="G28" s="9" t="e">
        <f t="shared" si="1"/>
        <v>#DIV/0!</v>
      </c>
    </row>
    <row r="29" spans="1:7" ht="12.75">
      <c r="A29" s="42">
        <f>IF('Data Input'!A40="","",ROUND('Data Input'!A40,0))</f>
      </c>
      <c r="C29" s="7"/>
      <c r="D29" s="11">
        <f t="shared" si="2"/>
        <v>21</v>
      </c>
      <c r="E29" s="2">
        <f t="shared" si="0"/>
        <v>0</v>
      </c>
      <c r="F29" s="2">
        <f aca="true" t="shared" si="4" ref="F29:F41">E29+F28</f>
        <v>0</v>
      </c>
      <c r="G29" s="9" t="e">
        <f t="shared" si="1"/>
        <v>#DIV/0!</v>
      </c>
    </row>
    <row r="30" spans="1:7" ht="12.75">
      <c r="A30" s="42">
        <f>IF('Data Input'!A41="","",ROUND('Data Input'!A41,0))</f>
      </c>
      <c r="C30" s="7"/>
      <c r="D30" s="11">
        <f t="shared" si="2"/>
        <v>22</v>
      </c>
      <c r="E30" s="2">
        <f t="shared" si="0"/>
        <v>0</v>
      </c>
      <c r="F30" s="2">
        <f t="shared" si="4"/>
        <v>0</v>
      </c>
      <c r="G30" s="9" t="e">
        <f t="shared" si="1"/>
        <v>#DIV/0!</v>
      </c>
    </row>
    <row r="31" spans="1:7" ht="12.75">
      <c r="A31" s="42">
        <f>IF('Data Input'!A42="","",ROUND('Data Input'!A42,0))</f>
      </c>
      <c r="C31" s="7"/>
      <c r="D31" s="11">
        <f t="shared" si="2"/>
        <v>23</v>
      </c>
      <c r="E31" s="2">
        <f t="shared" si="0"/>
        <v>0</v>
      </c>
      <c r="F31" s="2">
        <f t="shared" si="4"/>
        <v>0</v>
      </c>
      <c r="G31" s="9" t="e">
        <f t="shared" si="1"/>
        <v>#DIV/0!</v>
      </c>
    </row>
    <row r="32" spans="1:7" ht="12.75">
      <c r="A32" s="42">
        <f>IF('Data Input'!A43="","",ROUND('Data Input'!A43,0))</f>
      </c>
      <c r="C32" s="7"/>
      <c r="D32" s="11">
        <f t="shared" si="2"/>
        <v>24</v>
      </c>
      <c r="E32" s="2">
        <f t="shared" si="0"/>
        <v>0</v>
      </c>
      <c r="F32" s="2">
        <f t="shared" si="4"/>
        <v>0</v>
      </c>
      <c r="G32" s="9" t="e">
        <f t="shared" si="1"/>
        <v>#DIV/0!</v>
      </c>
    </row>
    <row r="33" spans="1:7" ht="12.75">
      <c r="A33" s="42">
        <f>IF('Data Input'!A44="","",ROUND('Data Input'!A44,0))</f>
      </c>
      <c r="C33" s="7"/>
      <c r="D33" s="11">
        <f t="shared" si="2"/>
        <v>25</v>
      </c>
      <c r="E33" s="2">
        <f t="shared" si="0"/>
        <v>0</v>
      </c>
      <c r="F33" s="2">
        <f t="shared" si="4"/>
        <v>0</v>
      </c>
      <c r="G33" s="9" t="e">
        <f t="shared" si="1"/>
        <v>#DIV/0!</v>
      </c>
    </row>
    <row r="34" spans="1:7" ht="12.75">
      <c r="A34" s="42">
        <f>IF('Data Input'!A45="","",ROUND('Data Input'!A45,0))</f>
      </c>
      <c r="C34" s="7"/>
      <c r="D34" s="11">
        <f t="shared" si="2"/>
        <v>26</v>
      </c>
      <c r="E34" s="2">
        <f t="shared" si="0"/>
        <v>0</v>
      </c>
      <c r="F34" s="2">
        <f t="shared" si="4"/>
        <v>0</v>
      </c>
      <c r="G34" s="9" t="e">
        <f t="shared" si="1"/>
        <v>#DIV/0!</v>
      </c>
    </row>
    <row r="35" spans="1:7" ht="12.75">
      <c r="A35" s="42">
        <f>IF('Data Input'!A46="","",ROUND('Data Input'!A46,0))</f>
      </c>
      <c r="C35" s="7"/>
      <c r="D35" s="11">
        <f t="shared" si="2"/>
        <v>27</v>
      </c>
      <c r="E35" s="2">
        <f t="shared" si="0"/>
        <v>0</v>
      </c>
      <c r="F35" s="2">
        <f t="shared" si="4"/>
        <v>0</v>
      </c>
      <c r="G35" s="9" t="e">
        <f t="shared" si="1"/>
        <v>#DIV/0!</v>
      </c>
    </row>
    <row r="36" spans="1:7" ht="12.75">
      <c r="A36" s="42">
        <f>IF('Data Input'!A47="","",ROUND('Data Input'!A47,0))</f>
      </c>
      <c r="C36" s="7"/>
      <c r="D36" s="11">
        <f t="shared" si="2"/>
        <v>28</v>
      </c>
      <c r="E36" s="2">
        <f t="shared" si="0"/>
        <v>0</v>
      </c>
      <c r="F36" s="2">
        <f t="shared" si="4"/>
        <v>0</v>
      </c>
      <c r="G36" s="9" t="e">
        <f t="shared" si="1"/>
        <v>#DIV/0!</v>
      </c>
    </row>
    <row r="37" spans="1:7" ht="12.75">
      <c r="A37" s="42">
        <f>IF('Data Input'!A48="","",ROUND('Data Input'!A48,0))</f>
      </c>
      <c r="C37" s="7"/>
      <c r="D37" s="11">
        <f t="shared" si="2"/>
        <v>29</v>
      </c>
      <c r="E37" s="2">
        <f t="shared" si="0"/>
        <v>0</v>
      </c>
      <c r="F37" s="2">
        <f t="shared" si="4"/>
        <v>0</v>
      </c>
      <c r="G37" s="9" t="e">
        <f t="shared" si="1"/>
        <v>#DIV/0!</v>
      </c>
    </row>
    <row r="38" spans="1:7" ht="12.75">
      <c r="A38" s="42">
        <f>IF('Data Input'!A49="","",ROUND('Data Input'!A49,0))</f>
      </c>
      <c r="C38" s="7"/>
      <c r="D38" s="11">
        <f t="shared" si="2"/>
        <v>30</v>
      </c>
      <c r="E38" s="2">
        <f t="shared" si="0"/>
        <v>0</v>
      </c>
      <c r="F38" s="2">
        <f t="shared" si="4"/>
        <v>0</v>
      </c>
      <c r="G38" s="9" t="e">
        <f t="shared" si="1"/>
        <v>#DIV/0!</v>
      </c>
    </row>
    <row r="39" spans="1:7" ht="12.75">
      <c r="A39" s="42">
        <f>IF('Data Input'!A50="","",ROUND('Data Input'!A50,0))</f>
      </c>
      <c r="C39" s="7"/>
      <c r="D39" s="11">
        <f t="shared" si="2"/>
        <v>31</v>
      </c>
      <c r="E39" s="2">
        <f t="shared" si="0"/>
        <v>0</v>
      </c>
      <c r="F39" s="2">
        <f t="shared" si="4"/>
        <v>0</v>
      </c>
      <c r="G39" s="9" t="e">
        <f t="shared" si="1"/>
        <v>#DIV/0!</v>
      </c>
    </row>
    <row r="40" spans="1:7" ht="12.75">
      <c r="A40" s="42">
        <f>IF('Data Input'!A51="","",ROUND('Data Input'!A51,0))</f>
      </c>
      <c r="C40" s="7"/>
      <c r="D40" s="11">
        <f t="shared" si="2"/>
        <v>32</v>
      </c>
      <c r="E40" s="2">
        <f t="shared" si="0"/>
        <v>0</v>
      </c>
      <c r="F40" s="2">
        <f t="shared" si="4"/>
        <v>0</v>
      </c>
      <c r="G40" s="9" t="e">
        <f aca="true" t="shared" si="5" ref="G40:G71">F40/$C$8</f>
        <v>#DIV/0!</v>
      </c>
    </row>
    <row r="41" spans="1:7" ht="12.75">
      <c r="A41" s="42">
        <f>IF('Data Input'!A52="","",ROUND('Data Input'!A52,0))</f>
      </c>
      <c r="C41" s="7"/>
      <c r="D41" s="11">
        <f t="shared" si="2"/>
        <v>33</v>
      </c>
      <c r="E41" s="2">
        <f t="shared" si="0"/>
        <v>0</v>
      </c>
      <c r="F41" s="2">
        <f t="shared" si="4"/>
        <v>0</v>
      </c>
      <c r="G41" s="9" t="e">
        <f t="shared" si="5"/>
        <v>#DIV/0!</v>
      </c>
    </row>
    <row r="42" spans="1:7" ht="12.75">
      <c r="A42" s="42">
        <f>IF('Data Input'!A53="","",ROUND('Data Input'!A53,0))</f>
      </c>
      <c r="C42" s="7"/>
      <c r="D42" s="11">
        <f t="shared" si="2"/>
        <v>34</v>
      </c>
      <c r="E42" s="2">
        <f t="shared" si="0"/>
        <v>0</v>
      </c>
      <c r="F42" s="2">
        <f>E42+F41</f>
        <v>0</v>
      </c>
      <c r="G42" s="9" t="e">
        <f t="shared" si="5"/>
        <v>#DIV/0!</v>
      </c>
    </row>
    <row r="43" spans="1:7" ht="12.75">
      <c r="A43" s="42">
        <f>IF('Data Input'!A54="","",ROUND('Data Input'!A54,0))</f>
      </c>
      <c r="C43" s="7"/>
      <c r="D43" s="11">
        <f t="shared" si="2"/>
        <v>35</v>
      </c>
      <c r="E43" s="2">
        <f t="shared" si="0"/>
        <v>0</v>
      </c>
      <c r="F43" s="2">
        <f aca="true" t="shared" si="6" ref="F43:F48">E43+F42</f>
        <v>0</v>
      </c>
      <c r="G43" s="9" t="e">
        <f t="shared" si="5"/>
        <v>#DIV/0!</v>
      </c>
    </row>
    <row r="44" spans="1:7" ht="12.75">
      <c r="A44" s="42">
        <f>IF('Data Input'!A55="","",ROUND('Data Input'!A55,0))</f>
      </c>
      <c r="C44" s="7"/>
      <c r="D44" s="11">
        <f t="shared" si="2"/>
        <v>36</v>
      </c>
      <c r="E44" s="2">
        <f t="shared" si="0"/>
        <v>0</v>
      </c>
      <c r="F44" s="2">
        <f t="shared" si="6"/>
        <v>0</v>
      </c>
      <c r="G44" s="9" t="e">
        <f t="shared" si="5"/>
        <v>#DIV/0!</v>
      </c>
    </row>
    <row r="45" spans="1:7" ht="12.75">
      <c r="A45" s="42">
        <f>IF('Data Input'!A56="","",ROUND('Data Input'!A56,0))</f>
      </c>
      <c r="C45" s="7"/>
      <c r="D45" s="11">
        <f t="shared" si="2"/>
        <v>37</v>
      </c>
      <c r="E45" s="2">
        <f t="shared" si="0"/>
        <v>0</v>
      </c>
      <c r="F45" s="2">
        <f t="shared" si="6"/>
        <v>0</v>
      </c>
      <c r="G45" s="9" t="e">
        <f t="shared" si="5"/>
        <v>#DIV/0!</v>
      </c>
    </row>
    <row r="46" spans="1:7" ht="12.75">
      <c r="A46" s="42">
        <f>IF('Data Input'!A57="","",ROUND('Data Input'!A57,0))</f>
      </c>
      <c r="C46" s="7"/>
      <c r="D46" s="11">
        <f t="shared" si="2"/>
        <v>38</v>
      </c>
      <c r="E46" s="2">
        <f t="shared" si="0"/>
        <v>0</v>
      </c>
      <c r="F46" s="2">
        <f t="shared" si="6"/>
        <v>0</v>
      </c>
      <c r="G46" s="9" t="e">
        <f t="shared" si="5"/>
        <v>#DIV/0!</v>
      </c>
    </row>
    <row r="47" spans="1:13" ht="12.75">
      <c r="A47" s="42">
        <f>IF('Data Input'!A58="","",ROUND('Data Input'!A58,0))</f>
      </c>
      <c r="C47" s="7"/>
      <c r="D47" s="11">
        <f t="shared" si="2"/>
        <v>39</v>
      </c>
      <c r="E47" s="2">
        <f t="shared" si="0"/>
        <v>0</v>
      </c>
      <c r="F47" s="2">
        <f t="shared" si="6"/>
        <v>0</v>
      </c>
      <c r="G47" s="9" t="e">
        <f t="shared" si="5"/>
        <v>#DIV/0!</v>
      </c>
      <c r="J47" s="8" t="s">
        <v>42</v>
      </c>
      <c r="K47" s="107">
        <f>'Data Input'!B14</f>
        <v>0</v>
      </c>
      <c r="L47" s="107"/>
      <c r="M47" s="107"/>
    </row>
    <row r="48" spans="1:13" ht="12.75">
      <c r="A48" s="42">
        <f>IF('Data Input'!A59="","",ROUND('Data Input'!A59,0))</f>
      </c>
      <c r="C48" s="7"/>
      <c r="D48" s="11">
        <f t="shared" si="2"/>
        <v>40</v>
      </c>
      <c r="E48" s="2">
        <f t="shared" si="0"/>
        <v>0</v>
      </c>
      <c r="F48" s="2">
        <f t="shared" si="6"/>
        <v>0</v>
      </c>
      <c r="G48" s="9" t="e">
        <f t="shared" si="5"/>
        <v>#DIV/0!</v>
      </c>
      <c r="K48" s="107"/>
      <c r="L48" s="107"/>
      <c r="M48" s="107"/>
    </row>
    <row r="49" spans="1:13" ht="12.75">
      <c r="A49" s="42">
        <f>IF('Data Input'!A60="","",ROUND('Data Input'!A60,0))</f>
      </c>
      <c r="C49" s="7"/>
      <c r="D49" s="11">
        <f>D48+1</f>
        <v>41</v>
      </c>
      <c r="E49" s="2">
        <f t="shared" si="0"/>
        <v>0</v>
      </c>
      <c r="F49" s="2">
        <f>E49+F48</f>
        <v>0</v>
      </c>
      <c r="G49" s="9" t="e">
        <f t="shared" si="5"/>
        <v>#DIV/0!</v>
      </c>
      <c r="K49" s="108"/>
      <c r="L49" s="108"/>
      <c r="M49" s="108"/>
    </row>
    <row r="50" spans="1:7" ht="12.75">
      <c r="A50" s="42">
        <f>IF('Data Input'!A61="","",ROUND('Data Input'!A61,0))</f>
      </c>
      <c r="C50" s="7"/>
      <c r="D50" s="11">
        <f>D49+1</f>
        <v>42</v>
      </c>
      <c r="E50" s="2">
        <f t="shared" si="0"/>
        <v>0</v>
      </c>
      <c r="F50" s="2">
        <f>E50+F49</f>
        <v>0</v>
      </c>
      <c r="G50" s="9" t="e">
        <f t="shared" si="5"/>
        <v>#DIV/0!</v>
      </c>
    </row>
    <row r="51" spans="1:7" ht="12.75">
      <c r="A51" s="42">
        <f>IF('Data Input'!A62="","",ROUND('Data Input'!A62,0))</f>
      </c>
      <c r="C51" s="7"/>
      <c r="D51" s="11">
        <f>D50+1</f>
        <v>43</v>
      </c>
      <c r="E51" s="2">
        <f t="shared" si="0"/>
        <v>0</v>
      </c>
      <c r="F51" s="2">
        <f>E51+F50</f>
        <v>0</v>
      </c>
      <c r="G51" s="9" t="e">
        <f t="shared" si="5"/>
        <v>#DIV/0!</v>
      </c>
    </row>
    <row r="52" spans="1:7" ht="12.75">
      <c r="A52" s="42">
        <f>IF('Data Input'!A63="","",ROUND('Data Input'!A63,0))</f>
      </c>
      <c r="C52" s="7"/>
      <c r="D52" s="11">
        <f>D51+1</f>
        <v>44</v>
      </c>
      <c r="E52" s="2">
        <f t="shared" si="0"/>
        <v>0</v>
      </c>
      <c r="F52" s="2">
        <f>E52+F51</f>
        <v>0</v>
      </c>
      <c r="G52" s="9" t="e">
        <f t="shared" si="5"/>
        <v>#DIV/0!</v>
      </c>
    </row>
    <row r="53" spans="1:7" ht="12.75">
      <c r="A53" s="42">
        <f>IF('Data Input'!A64="","",ROUND('Data Input'!A64,0))</f>
      </c>
      <c r="C53" s="7"/>
      <c r="D53" s="11">
        <f aca="true" t="shared" si="7" ref="D53:D92">D52+1</f>
        <v>45</v>
      </c>
      <c r="E53" s="2">
        <f t="shared" si="0"/>
        <v>0</v>
      </c>
      <c r="F53" s="2">
        <f aca="true" t="shared" si="8" ref="F53:F92">E53+F52</f>
        <v>0</v>
      </c>
      <c r="G53" s="9" t="e">
        <f t="shared" si="5"/>
        <v>#DIV/0!</v>
      </c>
    </row>
    <row r="54" spans="1:7" ht="12.75">
      <c r="A54" s="42">
        <f>IF('Data Input'!A65="","",ROUND('Data Input'!A65,0))</f>
      </c>
      <c r="C54" s="7"/>
      <c r="D54" s="11">
        <f t="shared" si="7"/>
        <v>46</v>
      </c>
      <c r="E54" s="2">
        <f t="shared" si="0"/>
        <v>0</v>
      </c>
      <c r="F54" s="2">
        <f t="shared" si="8"/>
        <v>0</v>
      </c>
      <c r="G54" s="9" t="e">
        <f t="shared" si="5"/>
        <v>#DIV/0!</v>
      </c>
    </row>
    <row r="55" spans="1:7" ht="12.75">
      <c r="A55" s="42">
        <f>IF('Data Input'!A66="","",ROUND('Data Input'!A66,0))</f>
      </c>
      <c r="C55" s="7"/>
      <c r="D55" s="11">
        <f t="shared" si="7"/>
        <v>47</v>
      </c>
      <c r="E55" s="2">
        <f t="shared" si="0"/>
        <v>0</v>
      </c>
      <c r="F55" s="2">
        <f t="shared" si="8"/>
        <v>0</v>
      </c>
      <c r="G55" s="9" t="e">
        <f t="shared" si="5"/>
        <v>#DIV/0!</v>
      </c>
    </row>
    <row r="56" spans="1:7" ht="12.75">
      <c r="A56" s="42">
        <f>IF('Data Input'!A67="","",ROUND('Data Input'!A67,0))</f>
      </c>
      <c r="C56" s="7"/>
      <c r="D56" s="11">
        <f t="shared" si="7"/>
        <v>48</v>
      </c>
      <c r="E56" s="2">
        <f t="shared" si="0"/>
        <v>0</v>
      </c>
      <c r="F56" s="2">
        <f t="shared" si="8"/>
        <v>0</v>
      </c>
      <c r="G56" s="9" t="e">
        <f t="shared" si="5"/>
        <v>#DIV/0!</v>
      </c>
    </row>
    <row r="57" spans="1:7" ht="12.75">
      <c r="A57" s="42">
        <f>IF('Data Input'!A68="","",ROUND('Data Input'!A68,0))</f>
      </c>
      <c r="C57" s="7"/>
      <c r="D57" s="11">
        <f t="shared" si="7"/>
        <v>49</v>
      </c>
      <c r="E57" s="2">
        <f t="shared" si="0"/>
        <v>0</v>
      </c>
      <c r="F57" s="2">
        <f t="shared" si="8"/>
        <v>0</v>
      </c>
      <c r="G57" s="9" t="e">
        <f t="shared" si="5"/>
        <v>#DIV/0!</v>
      </c>
    </row>
    <row r="58" spans="1:7" ht="12.75">
      <c r="A58" s="42">
        <f>IF('Data Input'!A69="","",ROUND('Data Input'!A69,0))</f>
      </c>
      <c r="C58" s="7"/>
      <c r="D58" s="11">
        <f t="shared" si="7"/>
        <v>50</v>
      </c>
      <c r="E58" s="2">
        <f t="shared" si="0"/>
        <v>0</v>
      </c>
      <c r="F58" s="2">
        <f t="shared" si="8"/>
        <v>0</v>
      </c>
      <c r="G58" s="9" t="e">
        <f t="shared" si="5"/>
        <v>#DIV/0!</v>
      </c>
    </row>
    <row r="59" spans="1:7" ht="12.75">
      <c r="A59" s="42">
        <f>IF('Data Input'!A70="","",ROUND('Data Input'!A70,0))</f>
      </c>
      <c r="C59" s="7"/>
      <c r="D59" s="11">
        <f t="shared" si="7"/>
        <v>51</v>
      </c>
      <c r="E59" s="2">
        <f t="shared" si="0"/>
        <v>0</v>
      </c>
      <c r="F59" s="2">
        <f t="shared" si="8"/>
        <v>0</v>
      </c>
      <c r="G59" s="9" t="e">
        <f t="shared" si="5"/>
        <v>#DIV/0!</v>
      </c>
    </row>
    <row r="60" spans="1:7" ht="12.75">
      <c r="A60" s="42">
        <f>IF('Data Input'!A71="","",ROUND('Data Input'!A71,0))</f>
      </c>
      <c r="C60" s="7"/>
      <c r="D60" s="11">
        <f t="shared" si="7"/>
        <v>52</v>
      </c>
      <c r="E60" s="2">
        <f t="shared" si="0"/>
        <v>0</v>
      </c>
      <c r="F60" s="2">
        <f t="shared" si="8"/>
        <v>0</v>
      </c>
      <c r="G60" s="9" t="e">
        <f t="shared" si="5"/>
        <v>#DIV/0!</v>
      </c>
    </row>
    <row r="61" spans="1:7" ht="12.75">
      <c r="A61" s="42">
        <f>IF('Data Input'!A72="","",ROUND('Data Input'!A72,0))</f>
      </c>
      <c r="C61" s="7"/>
      <c r="D61" s="11">
        <f>D60+1</f>
        <v>53</v>
      </c>
      <c r="E61" s="2">
        <f t="shared" si="0"/>
        <v>0</v>
      </c>
      <c r="F61" s="2">
        <f t="shared" si="8"/>
        <v>0</v>
      </c>
      <c r="G61" s="9" t="e">
        <f t="shared" si="5"/>
        <v>#DIV/0!</v>
      </c>
    </row>
    <row r="62" spans="1:7" ht="12.75">
      <c r="A62" s="42">
        <f>IF('Data Input'!A73="","",ROUND('Data Input'!A73,0))</f>
      </c>
      <c r="C62" s="7"/>
      <c r="D62" s="11">
        <f t="shared" si="7"/>
        <v>54</v>
      </c>
      <c r="E62" s="2">
        <f t="shared" si="0"/>
        <v>0</v>
      </c>
      <c r="F62" s="2">
        <f t="shared" si="8"/>
        <v>0</v>
      </c>
      <c r="G62" s="9" t="e">
        <f t="shared" si="5"/>
        <v>#DIV/0!</v>
      </c>
    </row>
    <row r="63" spans="1:7" ht="12.75">
      <c r="A63" s="42">
        <f>IF('Data Input'!A74="","",ROUND('Data Input'!A74,0))</f>
      </c>
      <c r="C63" s="7"/>
      <c r="D63" s="11">
        <f t="shared" si="7"/>
        <v>55</v>
      </c>
      <c r="E63" s="2">
        <f t="shared" si="0"/>
        <v>0</v>
      </c>
      <c r="F63" s="2">
        <f t="shared" si="8"/>
        <v>0</v>
      </c>
      <c r="G63" s="9" t="e">
        <f t="shared" si="5"/>
        <v>#DIV/0!</v>
      </c>
    </row>
    <row r="64" spans="1:7" ht="12.75">
      <c r="A64" s="42">
        <f>IF('Data Input'!A75="","",ROUND('Data Input'!A75,0))</f>
      </c>
      <c r="C64" s="7"/>
      <c r="D64" s="11">
        <f t="shared" si="7"/>
        <v>56</v>
      </c>
      <c r="E64" s="2">
        <f t="shared" si="0"/>
        <v>0</v>
      </c>
      <c r="F64" s="2">
        <f t="shared" si="8"/>
        <v>0</v>
      </c>
      <c r="G64" s="9" t="e">
        <f t="shared" si="5"/>
        <v>#DIV/0!</v>
      </c>
    </row>
    <row r="65" spans="1:7" ht="12.75">
      <c r="A65" s="42">
        <f>IF('Data Input'!A76="","",ROUND('Data Input'!A76,0))</f>
      </c>
      <c r="C65" s="7"/>
      <c r="D65" s="11">
        <f t="shared" si="7"/>
        <v>57</v>
      </c>
      <c r="E65" s="2">
        <f t="shared" si="0"/>
        <v>0</v>
      </c>
      <c r="F65" s="2">
        <f t="shared" si="8"/>
        <v>0</v>
      </c>
      <c r="G65" s="9" t="e">
        <f t="shared" si="5"/>
        <v>#DIV/0!</v>
      </c>
    </row>
    <row r="66" spans="1:7" ht="12.75">
      <c r="A66" s="42">
        <f>IF('Data Input'!A77="","",ROUND('Data Input'!A77,0))</f>
      </c>
      <c r="C66" s="7"/>
      <c r="D66" s="11">
        <f t="shared" si="7"/>
        <v>58</v>
      </c>
      <c r="E66" s="2">
        <f t="shared" si="0"/>
        <v>0</v>
      </c>
      <c r="F66" s="2">
        <f t="shared" si="8"/>
        <v>0</v>
      </c>
      <c r="G66" s="9" t="e">
        <f t="shared" si="5"/>
        <v>#DIV/0!</v>
      </c>
    </row>
    <row r="67" spans="1:7" ht="12.75">
      <c r="A67" s="42">
        <f>IF('Data Input'!A78="","",ROUND('Data Input'!A78,0))</f>
      </c>
      <c r="C67" s="7"/>
      <c r="D67" s="11">
        <f t="shared" si="7"/>
        <v>59</v>
      </c>
      <c r="E67" s="2">
        <f t="shared" si="0"/>
        <v>0</v>
      </c>
      <c r="F67" s="2">
        <f t="shared" si="8"/>
        <v>0</v>
      </c>
      <c r="G67" s="9" t="e">
        <f t="shared" si="5"/>
        <v>#DIV/0!</v>
      </c>
    </row>
    <row r="68" spans="1:7" ht="12.75">
      <c r="A68" s="42">
        <f>IF('Data Input'!A79="","",ROUND('Data Input'!A79,0))</f>
      </c>
      <c r="C68" s="7"/>
      <c r="D68" s="11">
        <f t="shared" si="7"/>
        <v>60</v>
      </c>
      <c r="E68" s="2">
        <f t="shared" si="0"/>
        <v>0</v>
      </c>
      <c r="F68" s="2">
        <f t="shared" si="8"/>
        <v>0</v>
      </c>
      <c r="G68" s="9" t="e">
        <f t="shared" si="5"/>
        <v>#DIV/0!</v>
      </c>
    </row>
    <row r="69" spans="1:7" ht="12.75">
      <c r="A69" s="42">
        <f>IF('Data Input'!A80="","",ROUND('Data Input'!A80,0))</f>
      </c>
      <c r="C69" s="7"/>
      <c r="D69" s="11">
        <f t="shared" si="7"/>
        <v>61</v>
      </c>
      <c r="E69" s="2">
        <f t="shared" si="0"/>
        <v>0</v>
      </c>
      <c r="F69" s="2">
        <f t="shared" si="8"/>
        <v>0</v>
      </c>
      <c r="G69" s="9" t="e">
        <f t="shared" si="5"/>
        <v>#DIV/0!</v>
      </c>
    </row>
    <row r="70" spans="1:7" ht="12.75">
      <c r="A70" s="42">
        <f>IF('Data Input'!A81="","",ROUND('Data Input'!A81,0))</f>
      </c>
      <c r="C70" s="7"/>
      <c r="D70" s="11">
        <f t="shared" si="7"/>
        <v>62</v>
      </c>
      <c r="E70" s="2">
        <f t="shared" si="0"/>
        <v>0</v>
      </c>
      <c r="F70" s="2">
        <f t="shared" si="8"/>
        <v>0</v>
      </c>
      <c r="G70" s="9" t="e">
        <f t="shared" si="5"/>
        <v>#DIV/0!</v>
      </c>
    </row>
    <row r="71" spans="1:7" ht="12.75">
      <c r="A71" s="42">
        <f>IF('Data Input'!A82="","",ROUND('Data Input'!A82,0))</f>
      </c>
      <c r="C71" s="7"/>
      <c r="D71" s="11">
        <f t="shared" si="7"/>
        <v>63</v>
      </c>
      <c r="E71" s="2">
        <f t="shared" si="0"/>
        <v>0</v>
      </c>
      <c r="F71" s="2">
        <f t="shared" si="8"/>
        <v>0</v>
      </c>
      <c r="G71" s="9" t="e">
        <f t="shared" si="5"/>
        <v>#DIV/0!</v>
      </c>
    </row>
    <row r="72" spans="1:7" ht="12.75">
      <c r="A72" s="42">
        <f>IF('Data Input'!A83="","",ROUND('Data Input'!A83,0))</f>
      </c>
      <c r="C72" s="7"/>
      <c r="D72" s="11">
        <f t="shared" si="7"/>
        <v>64</v>
      </c>
      <c r="E72" s="2">
        <f t="shared" si="0"/>
        <v>0</v>
      </c>
      <c r="F72" s="2">
        <f t="shared" si="8"/>
        <v>0</v>
      </c>
      <c r="G72" s="9" t="e">
        <f aca="true" t="shared" si="9" ref="G72:G103">F72/$C$8</f>
        <v>#DIV/0!</v>
      </c>
    </row>
    <row r="73" spans="1:7" ht="12.75">
      <c r="A73" s="42">
        <f>IF('Data Input'!A84="","",ROUND('Data Input'!A84,0))</f>
      </c>
      <c r="C73" s="7"/>
      <c r="D73" s="11">
        <f t="shared" si="7"/>
        <v>65</v>
      </c>
      <c r="E73" s="2">
        <f aca="true" t="shared" si="10" ref="E73:E91">COUNTIF($A$8:$A$202,D73)</f>
        <v>0</v>
      </c>
      <c r="F73" s="2">
        <f t="shared" si="8"/>
        <v>0</v>
      </c>
      <c r="G73" s="9" t="e">
        <f t="shared" si="9"/>
        <v>#DIV/0!</v>
      </c>
    </row>
    <row r="74" spans="1:7" ht="12.75">
      <c r="A74" s="42">
        <f>IF('Data Input'!A85="","",ROUND('Data Input'!A85,0))</f>
      </c>
      <c r="C74" s="7"/>
      <c r="D74" s="11">
        <f t="shared" si="7"/>
        <v>66</v>
      </c>
      <c r="E74" s="2">
        <f t="shared" si="10"/>
        <v>0</v>
      </c>
      <c r="F74" s="2">
        <f t="shared" si="8"/>
        <v>0</v>
      </c>
      <c r="G74" s="9" t="e">
        <f t="shared" si="9"/>
        <v>#DIV/0!</v>
      </c>
    </row>
    <row r="75" spans="1:7" ht="12.75">
      <c r="A75" s="42">
        <f>IF('Data Input'!A86="","",ROUND('Data Input'!A86,0))</f>
      </c>
      <c r="C75" s="7"/>
      <c r="D75" s="11">
        <f t="shared" si="7"/>
        <v>67</v>
      </c>
      <c r="E75" s="2">
        <f t="shared" si="10"/>
        <v>0</v>
      </c>
      <c r="F75" s="2">
        <f t="shared" si="8"/>
        <v>0</v>
      </c>
      <c r="G75" s="9" t="e">
        <f t="shared" si="9"/>
        <v>#DIV/0!</v>
      </c>
    </row>
    <row r="76" spans="1:7" ht="12.75">
      <c r="A76" s="42">
        <f>IF('Data Input'!A87="","",ROUND('Data Input'!A87,0))</f>
      </c>
      <c r="C76" s="7"/>
      <c r="D76" s="11">
        <f t="shared" si="7"/>
        <v>68</v>
      </c>
      <c r="E76" s="2">
        <f t="shared" si="10"/>
        <v>0</v>
      </c>
      <c r="F76" s="2">
        <f t="shared" si="8"/>
        <v>0</v>
      </c>
      <c r="G76" s="9" t="e">
        <f t="shared" si="9"/>
        <v>#DIV/0!</v>
      </c>
    </row>
    <row r="77" spans="1:7" ht="12.75">
      <c r="A77" s="42">
        <f>IF('Data Input'!A88="","",ROUND('Data Input'!A88,0))</f>
      </c>
      <c r="C77" s="7"/>
      <c r="D77" s="11">
        <f t="shared" si="7"/>
        <v>69</v>
      </c>
      <c r="E77" s="2">
        <f t="shared" si="10"/>
        <v>0</v>
      </c>
      <c r="F77" s="2">
        <f t="shared" si="8"/>
        <v>0</v>
      </c>
      <c r="G77" s="9" t="e">
        <f t="shared" si="9"/>
        <v>#DIV/0!</v>
      </c>
    </row>
    <row r="78" spans="1:7" ht="12.75">
      <c r="A78" s="42">
        <f>IF('Data Input'!A89="","",ROUND('Data Input'!A89,0))</f>
      </c>
      <c r="C78" s="7"/>
      <c r="D78" s="11">
        <f t="shared" si="7"/>
        <v>70</v>
      </c>
      <c r="E78" s="2">
        <f t="shared" si="10"/>
        <v>0</v>
      </c>
      <c r="F78" s="2">
        <f t="shared" si="8"/>
        <v>0</v>
      </c>
      <c r="G78" s="9" t="e">
        <f t="shared" si="9"/>
        <v>#DIV/0!</v>
      </c>
    </row>
    <row r="79" spans="1:7" ht="12.75">
      <c r="A79" s="42">
        <f>IF('Data Input'!A90="","",ROUND('Data Input'!A90,0))</f>
      </c>
      <c r="C79" s="7"/>
      <c r="D79" s="11">
        <f t="shared" si="7"/>
        <v>71</v>
      </c>
      <c r="E79" s="2">
        <f t="shared" si="10"/>
        <v>0</v>
      </c>
      <c r="F79" s="2">
        <f t="shared" si="8"/>
        <v>0</v>
      </c>
      <c r="G79" s="9" t="e">
        <f t="shared" si="9"/>
        <v>#DIV/0!</v>
      </c>
    </row>
    <row r="80" spans="1:7" ht="12.75">
      <c r="A80" s="42">
        <f>IF('Data Input'!A91="","",ROUND('Data Input'!A91,0))</f>
      </c>
      <c r="C80" s="7"/>
      <c r="D80" s="11">
        <f t="shared" si="7"/>
        <v>72</v>
      </c>
      <c r="E80" s="2">
        <f t="shared" si="10"/>
        <v>0</v>
      </c>
      <c r="F80" s="2">
        <f t="shared" si="8"/>
        <v>0</v>
      </c>
      <c r="G80" s="9" t="e">
        <f t="shared" si="9"/>
        <v>#DIV/0!</v>
      </c>
    </row>
    <row r="81" spans="1:7" ht="12.75">
      <c r="A81" s="42">
        <f>IF('Data Input'!A92="","",ROUND('Data Input'!A92,0))</f>
      </c>
      <c r="C81" s="7"/>
      <c r="D81" s="11">
        <f t="shared" si="7"/>
        <v>73</v>
      </c>
      <c r="E81" s="2">
        <f t="shared" si="10"/>
        <v>0</v>
      </c>
      <c r="F81" s="2">
        <f t="shared" si="8"/>
        <v>0</v>
      </c>
      <c r="G81" s="9" t="e">
        <f t="shared" si="9"/>
        <v>#DIV/0!</v>
      </c>
    </row>
    <row r="82" spans="1:7" ht="12.75">
      <c r="A82" s="42">
        <f>IF('Data Input'!A93="","",ROUND('Data Input'!A93,0))</f>
      </c>
      <c r="C82" s="7"/>
      <c r="D82" s="11">
        <f t="shared" si="7"/>
        <v>74</v>
      </c>
      <c r="E82" s="2">
        <f t="shared" si="10"/>
        <v>0</v>
      </c>
      <c r="F82" s="2">
        <f t="shared" si="8"/>
        <v>0</v>
      </c>
      <c r="G82" s="9" t="e">
        <f t="shared" si="9"/>
        <v>#DIV/0!</v>
      </c>
    </row>
    <row r="83" spans="1:7" ht="12.75">
      <c r="A83" s="42">
        <f>IF('Data Input'!A94="","",ROUND('Data Input'!A94,0))</f>
      </c>
      <c r="C83" s="7"/>
      <c r="D83" s="11">
        <f t="shared" si="7"/>
        <v>75</v>
      </c>
      <c r="E83" s="2">
        <f t="shared" si="10"/>
        <v>0</v>
      </c>
      <c r="F83" s="2">
        <f t="shared" si="8"/>
        <v>0</v>
      </c>
      <c r="G83" s="9" t="e">
        <f t="shared" si="9"/>
        <v>#DIV/0!</v>
      </c>
    </row>
    <row r="84" spans="1:7" ht="12.75">
      <c r="A84" s="42">
        <f>IF('Data Input'!A95="","",ROUND('Data Input'!A95,0))</f>
      </c>
      <c r="C84" s="7"/>
      <c r="D84" s="11">
        <f t="shared" si="7"/>
        <v>76</v>
      </c>
      <c r="E84" s="2">
        <f t="shared" si="10"/>
        <v>0</v>
      </c>
      <c r="F84" s="2">
        <f t="shared" si="8"/>
        <v>0</v>
      </c>
      <c r="G84" s="9" t="e">
        <f t="shared" si="9"/>
        <v>#DIV/0!</v>
      </c>
    </row>
    <row r="85" spans="1:7" ht="12.75">
      <c r="A85" s="42">
        <f>IF('Data Input'!A96="","",ROUND('Data Input'!A96,0))</f>
      </c>
      <c r="C85" s="7"/>
      <c r="D85" s="11">
        <f t="shared" si="7"/>
        <v>77</v>
      </c>
      <c r="E85" s="2">
        <f t="shared" si="10"/>
        <v>0</v>
      </c>
      <c r="F85" s="2">
        <f t="shared" si="8"/>
        <v>0</v>
      </c>
      <c r="G85" s="9" t="e">
        <f t="shared" si="9"/>
        <v>#DIV/0!</v>
      </c>
    </row>
    <row r="86" spans="1:7" ht="12.75">
      <c r="A86" s="42">
        <f>IF('Data Input'!A97="","",ROUND('Data Input'!A97,0))</f>
      </c>
      <c r="C86" s="7"/>
      <c r="D86" s="11">
        <f t="shared" si="7"/>
        <v>78</v>
      </c>
      <c r="E86" s="2">
        <f t="shared" si="10"/>
        <v>0</v>
      </c>
      <c r="F86" s="2">
        <f t="shared" si="8"/>
        <v>0</v>
      </c>
      <c r="G86" s="9" t="e">
        <f t="shared" si="9"/>
        <v>#DIV/0!</v>
      </c>
    </row>
    <row r="87" spans="1:11" ht="12.75">
      <c r="A87" s="42">
        <f>IF('Data Input'!A98="","",ROUND('Data Input'!A98,0))</f>
      </c>
      <c r="C87" s="7"/>
      <c r="D87" s="11">
        <f t="shared" si="7"/>
        <v>79</v>
      </c>
      <c r="E87" s="2">
        <f t="shared" si="10"/>
        <v>0</v>
      </c>
      <c r="F87" s="2">
        <f t="shared" si="8"/>
        <v>0</v>
      </c>
      <c r="G87" s="9" t="e">
        <f t="shared" si="9"/>
        <v>#DIV/0!</v>
      </c>
      <c r="K87" t="e">
        <f>countif</f>
        <v>#NAME?</v>
      </c>
    </row>
    <row r="88" spans="1:7" ht="12.75">
      <c r="A88" s="42">
        <f>IF('Data Input'!A99="","",ROUND('Data Input'!A99,0))</f>
      </c>
      <c r="C88" s="7"/>
      <c r="D88" s="11">
        <f t="shared" si="7"/>
        <v>80</v>
      </c>
      <c r="E88" s="2">
        <f t="shared" si="10"/>
        <v>0</v>
      </c>
      <c r="F88" s="2">
        <f t="shared" si="8"/>
        <v>0</v>
      </c>
      <c r="G88" s="9" t="e">
        <f t="shared" si="9"/>
        <v>#DIV/0!</v>
      </c>
    </row>
    <row r="89" spans="1:7" ht="12.75">
      <c r="A89" s="42">
        <f>IF('Data Input'!A100="","",ROUND('Data Input'!A100,0))</f>
      </c>
      <c r="C89" s="7"/>
      <c r="D89" s="11">
        <f t="shared" si="7"/>
        <v>81</v>
      </c>
      <c r="E89" s="2">
        <f t="shared" si="10"/>
        <v>0</v>
      </c>
      <c r="F89" s="2">
        <f t="shared" si="8"/>
        <v>0</v>
      </c>
      <c r="G89" s="9" t="e">
        <f t="shared" si="9"/>
        <v>#DIV/0!</v>
      </c>
    </row>
    <row r="90" spans="1:7" ht="12.75">
      <c r="A90" s="42">
        <f>IF('Data Input'!A101="","",ROUND('Data Input'!A101,0))</f>
      </c>
      <c r="C90" s="7"/>
      <c r="D90" s="11">
        <f t="shared" si="7"/>
        <v>82</v>
      </c>
      <c r="E90" s="2">
        <f t="shared" si="10"/>
        <v>0</v>
      </c>
      <c r="F90" s="2">
        <f t="shared" si="8"/>
        <v>0</v>
      </c>
      <c r="G90" s="9" t="e">
        <f t="shared" si="9"/>
        <v>#DIV/0!</v>
      </c>
    </row>
    <row r="91" spans="1:7" ht="12.75">
      <c r="A91" s="42">
        <f>IF('Data Input'!A102="","",ROUND('Data Input'!A102,0))</f>
      </c>
      <c r="C91" s="7"/>
      <c r="D91" s="11">
        <f t="shared" si="7"/>
        <v>83</v>
      </c>
      <c r="E91" s="2">
        <f t="shared" si="10"/>
        <v>0</v>
      </c>
      <c r="F91" s="2">
        <f t="shared" si="8"/>
        <v>0</v>
      </c>
      <c r="G91" s="9" t="e">
        <f t="shared" si="9"/>
        <v>#DIV/0!</v>
      </c>
    </row>
    <row r="92" spans="1:9" ht="12.75">
      <c r="A92" s="42">
        <f>IF('Data Input'!A103="","",ROUND('Data Input'!A103,0))</f>
      </c>
      <c r="C92" s="7"/>
      <c r="D92" s="11">
        <f t="shared" si="7"/>
        <v>84</v>
      </c>
      <c r="E92" s="2">
        <f>COUNTIF($A$8:$A$202,"&gt;="&amp;D92)</f>
        <v>0</v>
      </c>
      <c r="F92" s="2">
        <f t="shared" si="8"/>
        <v>0</v>
      </c>
      <c r="G92" s="9" t="e">
        <f t="shared" si="9"/>
        <v>#DIV/0!</v>
      </c>
      <c r="I92" s="49" t="s">
        <v>54</v>
      </c>
    </row>
    <row r="93" spans="1:5" ht="12.75">
      <c r="A93" s="42">
        <f>IF('Data Input'!A104="","",ROUND('Data Input'!A104,0))</f>
      </c>
      <c r="C93" s="7"/>
      <c r="E93" s="90"/>
    </row>
    <row r="94" spans="1:3" ht="12.75">
      <c r="A94" s="42">
        <f>IF('Data Input'!A105="","",ROUND('Data Input'!A105,0))</f>
      </c>
      <c r="C94" s="7"/>
    </row>
    <row r="95" spans="1:3" ht="12.75">
      <c r="A95" s="42">
        <f>IF('Data Input'!A106="","",ROUND('Data Input'!A106,0))</f>
      </c>
      <c r="C95" s="7"/>
    </row>
    <row r="96" spans="1:3" ht="12.75">
      <c r="A96" s="42">
        <f>IF('Data Input'!A107="","",ROUND('Data Input'!A107,0))</f>
      </c>
      <c r="C96" s="7"/>
    </row>
    <row r="97" spans="1:3" ht="12.75">
      <c r="A97" s="42">
        <f>IF('Data Input'!A108="","",ROUND('Data Input'!A108,0))</f>
      </c>
      <c r="C97" s="7"/>
    </row>
    <row r="98" spans="1:3" ht="12.75">
      <c r="A98" s="42">
        <f>IF('Data Input'!A109="","",ROUND('Data Input'!A109,0))</f>
      </c>
      <c r="C98" s="7"/>
    </row>
    <row r="99" spans="1:3" ht="12.75">
      <c r="A99" s="42">
        <f>IF('Data Input'!A110="","",ROUND('Data Input'!A110,0))</f>
      </c>
      <c r="C99" s="7"/>
    </row>
    <row r="100" spans="1:3" ht="12.75">
      <c r="A100" s="42">
        <f>IF('Data Input'!A111="","",ROUND('Data Input'!A111,0))</f>
      </c>
      <c r="C100" s="7"/>
    </row>
    <row r="101" spans="1:3" ht="12.75">
      <c r="A101" s="42">
        <f>IF('Data Input'!A112="","",ROUND('Data Input'!A112,0))</f>
      </c>
      <c r="C101" s="7"/>
    </row>
    <row r="102" spans="1:3" ht="12.75">
      <c r="A102" s="42">
        <f>IF('Data Input'!A113="","",ROUND('Data Input'!A113,0))</f>
      </c>
      <c r="C102" s="7"/>
    </row>
    <row r="103" spans="1:3" ht="12.75">
      <c r="A103" s="42">
        <f>IF('Data Input'!A114="","",ROUND('Data Input'!A114,0))</f>
      </c>
      <c r="C103" s="7"/>
    </row>
    <row r="104" spans="1:3" ht="12.75">
      <c r="A104" s="42">
        <f>IF('Data Input'!A115="","",ROUND('Data Input'!A115,0))</f>
      </c>
      <c r="C104" s="7"/>
    </row>
    <row r="105" spans="1:3" ht="12.75">
      <c r="A105" s="42">
        <f>IF('Data Input'!A116="","",ROUND('Data Input'!A116,0))</f>
      </c>
      <c r="C105" s="7"/>
    </row>
    <row r="106" spans="1:3" ht="12.75">
      <c r="A106" s="42">
        <f>IF('Data Input'!A117="","",ROUND('Data Input'!A117,0))</f>
      </c>
      <c r="C106" s="7"/>
    </row>
    <row r="107" spans="1:3" ht="12.75">
      <c r="A107" s="42">
        <f>IF('Data Input'!A118="","",ROUND('Data Input'!A118,0))</f>
      </c>
      <c r="C107" s="7"/>
    </row>
    <row r="108" ht="12.75">
      <c r="A108" s="42">
        <f>IF('Data Input'!A119="","",ROUND('Data Input'!A119,0))</f>
      </c>
    </row>
    <row r="109" ht="12.75">
      <c r="A109" s="42">
        <f>IF('Data Input'!A120="","",ROUND('Data Input'!A120,0))</f>
      </c>
    </row>
    <row r="110" ht="12.75">
      <c r="A110" s="42">
        <f>IF('Data Input'!A121="","",ROUND('Data Input'!A121,0))</f>
      </c>
    </row>
    <row r="111" ht="12.75">
      <c r="A111" s="42">
        <f>IF('Data Input'!A122="","",ROUND('Data Input'!A122,0))</f>
      </c>
    </row>
    <row r="112" ht="12.75">
      <c r="A112" s="42">
        <f>IF('Data Input'!A123="","",ROUND('Data Input'!A123,0))</f>
      </c>
    </row>
    <row r="113" ht="12.75">
      <c r="A113" s="42">
        <f>IF('Data Input'!A124="","",ROUND('Data Input'!A124,0))</f>
      </c>
    </row>
    <row r="114" ht="12.75">
      <c r="A114" s="42">
        <f>IF('Data Input'!A125="","",ROUND('Data Input'!A125,0))</f>
      </c>
    </row>
    <row r="115" ht="12.75">
      <c r="A115" s="42">
        <f>IF('Data Input'!A126="","",ROUND('Data Input'!A126,0))</f>
      </c>
    </row>
    <row r="116" ht="12.75">
      <c r="A116" s="42">
        <f>IF('Data Input'!A127="","",ROUND('Data Input'!A127,0))</f>
      </c>
    </row>
    <row r="117" ht="12.75">
      <c r="A117" s="42">
        <f>IF('Data Input'!A128="","",ROUND('Data Input'!A128,0))</f>
      </c>
    </row>
    <row r="118" ht="12.75">
      <c r="A118" s="42">
        <f>IF('Data Input'!A129="","",ROUND('Data Input'!A129,0))</f>
      </c>
    </row>
    <row r="119" ht="12.75">
      <c r="A119" s="42">
        <f>IF('Data Input'!A130="","",ROUND('Data Input'!A130,0))</f>
      </c>
    </row>
    <row r="120" ht="12.75">
      <c r="A120" s="42">
        <f>IF('Data Input'!A131="","",ROUND('Data Input'!A131,0))</f>
      </c>
    </row>
    <row r="121" ht="12.75">
      <c r="A121" s="42">
        <f>IF('Data Input'!A132="","",ROUND('Data Input'!A132,0))</f>
      </c>
    </row>
    <row r="122" ht="12.75">
      <c r="A122" s="42">
        <f>IF('Data Input'!A133="","",ROUND('Data Input'!A133,0))</f>
      </c>
    </row>
    <row r="123" ht="12.75">
      <c r="A123" s="42">
        <f>IF('Data Input'!A134="","",ROUND('Data Input'!A134,0))</f>
      </c>
    </row>
    <row r="124" ht="12.75">
      <c r="A124" s="42">
        <f>IF('Data Input'!A135="","",ROUND('Data Input'!A135,0))</f>
      </c>
    </row>
    <row r="125" ht="12.75">
      <c r="A125" s="42">
        <f>IF('Data Input'!A136="","",ROUND('Data Input'!A136,0))</f>
      </c>
    </row>
    <row r="126" ht="12.75">
      <c r="A126" s="42">
        <f>IF('Data Input'!A137="","",ROUND('Data Input'!A137,0))</f>
      </c>
    </row>
    <row r="127" ht="12.75">
      <c r="A127" s="42">
        <f>IF('Data Input'!A138="","",ROUND('Data Input'!A138,0))</f>
      </c>
    </row>
    <row r="128" ht="12.75">
      <c r="A128" s="42">
        <f>IF('Data Input'!A139="","",ROUND('Data Input'!A139,0))</f>
      </c>
    </row>
    <row r="129" ht="12.75">
      <c r="A129" s="42">
        <f>IF('Data Input'!A140="","",ROUND('Data Input'!A140,0))</f>
      </c>
    </row>
    <row r="130" ht="12.75">
      <c r="A130" s="42">
        <f>IF('Data Input'!A141="","",ROUND('Data Input'!A141,0))</f>
      </c>
    </row>
    <row r="131" ht="12.75">
      <c r="A131" s="42">
        <f>IF('Data Input'!A142="","",ROUND('Data Input'!A142,0))</f>
      </c>
    </row>
    <row r="132" ht="12.75">
      <c r="A132" s="42">
        <f>IF('Data Input'!A143="","",ROUND('Data Input'!A143,0))</f>
      </c>
    </row>
    <row r="133" ht="12.75">
      <c r="A133" s="42">
        <f>IF('Data Input'!A144="","",ROUND('Data Input'!A144,0))</f>
      </c>
    </row>
    <row r="134" ht="12.75">
      <c r="A134" s="42">
        <f>IF('Data Input'!A145="","",ROUND('Data Input'!A145,0))</f>
      </c>
    </row>
    <row r="135" ht="12.75">
      <c r="A135" s="42">
        <f>IF('Data Input'!A146="","",ROUND('Data Input'!A146,0))</f>
      </c>
    </row>
    <row r="136" ht="12.75">
      <c r="A136" s="42">
        <f>IF('Data Input'!A147="","",ROUND('Data Input'!A147,0))</f>
      </c>
    </row>
    <row r="137" ht="12.75">
      <c r="A137" s="42">
        <f>IF('Data Input'!A148="","",ROUND('Data Input'!A148,0))</f>
      </c>
    </row>
    <row r="138" ht="12.75">
      <c r="A138" s="42">
        <f>IF('Data Input'!A149="","",ROUND('Data Input'!A149,0))</f>
      </c>
    </row>
    <row r="139" ht="12.75">
      <c r="A139" s="42">
        <f>IF('Data Input'!A150="","",ROUND('Data Input'!A150,0))</f>
      </c>
    </row>
    <row r="140" ht="12.75">
      <c r="A140" s="42">
        <f>IF('Data Input'!A151="","",ROUND('Data Input'!A151,0))</f>
      </c>
    </row>
    <row r="141" ht="12.75">
      <c r="A141" s="42">
        <f>IF('Data Input'!A152="","",ROUND('Data Input'!A152,0))</f>
      </c>
    </row>
    <row r="142" ht="12.75">
      <c r="A142" s="42">
        <f>IF('Data Input'!A153="","",ROUND('Data Input'!A153,0))</f>
      </c>
    </row>
    <row r="143" ht="12.75">
      <c r="A143" s="42">
        <f>IF('Data Input'!A154="","",ROUND('Data Input'!A154,0))</f>
      </c>
    </row>
    <row r="144" ht="12.75">
      <c r="A144" s="42">
        <f>IF('Data Input'!A155="","",ROUND('Data Input'!A155,0))</f>
      </c>
    </row>
    <row r="145" ht="12.75">
      <c r="A145" s="42">
        <f>IF('Data Input'!A156="","",ROUND('Data Input'!A156,0))</f>
      </c>
    </row>
    <row r="146" ht="12.75">
      <c r="A146" s="42">
        <f>IF('Data Input'!A157="","",ROUND('Data Input'!A157,0))</f>
      </c>
    </row>
    <row r="147" ht="12.75">
      <c r="A147" s="42">
        <f>IF('Data Input'!A158="","",ROUND('Data Input'!A158,0))</f>
      </c>
    </row>
    <row r="148" ht="12.75">
      <c r="A148" s="42">
        <f>IF('Data Input'!A159="","",ROUND('Data Input'!A159,0))</f>
      </c>
    </row>
    <row r="149" ht="12.75">
      <c r="A149" s="42">
        <f>IF('Data Input'!A160="","",ROUND('Data Input'!A160,0))</f>
      </c>
    </row>
    <row r="150" ht="12.75">
      <c r="A150" s="42">
        <f>IF('Data Input'!A161="","",ROUND('Data Input'!A161,0))</f>
      </c>
    </row>
    <row r="151" ht="12.75">
      <c r="A151" s="42">
        <f>IF('Data Input'!A162="","",ROUND('Data Input'!A162,0))</f>
      </c>
    </row>
    <row r="152" ht="12.75">
      <c r="A152" s="42">
        <f>IF('Data Input'!A163="","",ROUND('Data Input'!A163,0))</f>
      </c>
    </row>
    <row r="153" ht="12.75">
      <c r="A153" s="42">
        <f>IF('Data Input'!A164="","",ROUND('Data Input'!A164,0))</f>
      </c>
    </row>
    <row r="154" ht="12.75">
      <c r="A154" s="42">
        <f>IF('Data Input'!A165="","",ROUND('Data Input'!A165,0))</f>
      </c>
    </row>
    <row r="155" ht="12.75">
      <c r="A155" s="42">
        <f>IF('Data Input'!A166="","",ROUND('Data Input'!A166,0))</f>
      </c>
    </row>
    <row r="156" ht="12.75">
      <c r="A156" s="42">
        <f>IF('Data Input'!A167="","",ROUND('Data Input'!A167,0))</f>
      </c>
    </row>
    <row r="157" ht="12.75">
      <c r="A157" s="42">
        <f>IF('Data Input'!A168="","",ROUND('Data Input'!A168,0))</f>
      </c>
    </row>
    <row r="158" ht="12.75">
      <c r="A158" s="42">
        <f>IF('Data Input'!A169="","",ROUND('Data Input'!A169,0))</f>
      </c>
    </row>
    <row r="159" ht="12.75">
      <c r="A159" s="42">
        <f>IF('Data Input'!A170="","",ROUND('Data Input'!A170,0))</f>
      </c>
    </row>
    <row r="160" ht="12.75">
      <c r="A160" s="42">
        <f>IF('Data Input'!A171="","",ROUND('Data Input'!A171,0))</f>
      </c>
    </row>
    <row r="161" ht="12.75">
      <c r="A161" s="42">
        <f>IF('Data Input'!A172="","",ROUND('Data Input'!A172,0))</f>
      </c>
    </row>
    <row r="162" ht="12.75">
      <c r="A162" s="42">
        <f>IF('Data Input'!A173="","",ROUND('Data Input'!A173,0))</f>
      </c>
    </row>
    <row r="163" ht="12.75">
      <c r="A163" s="42">
        <f>IF('Data Input'!A174="","",ROUND('Data Input'!A174,0))</f>
      </c>
    </row>
    <row r="164" ht="12.75">
      <c r="A164" s="42">
        <f>IF('Data Input'!A175="","",ROUND('Data Input'!A175,0))</f>
      </c>
    </row>
    <row r="165" ht="12.75">
      <c r="A165" s="42">
        <f>IF('Data Input'!A176="","",ROUND('Data Input'!A176,0))</f>
      </c>
    </row>
    <row r="166" ht="12.75">
      <c r="A166" s="42">
        <f>IF('Data Input'!A177="","",ROUND('Data Input'!A177,0))</f>
      </c>
    </row>
    <row r="167" ht="12.75">
      <c r="A167" s="42">
        <f>IF('Data Input'!A178="","",ROUND('Data Input'!A178,0))</f>
      </c>
    </row>
  </sheetData>
  <sheetProtection password="DA19" sheet="1"/>
  <mergeCells count="8">
    <mergeCell ref="C6:G6"/>
    <mergeCell ref="M6:N6"/>
    <mergeCell ref="R9:S9"/>
    <mergeCell ref="L3:N3"/>
    <mergeCell ref="K47:M49"/>
    <mergeCell ref="T9:Z9"/>
    <mergeCell ref="P8:AA8"/>
    <mergeCell ref="J6:L6"/>
  </mergeCells>
  <conditionalFormatting sqref="N8:N1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1200" verticalDpi="1200" orientation="portrait" scale="79" r:id="rId2"/>
  <colBreaks count="2" manualBreakCount="2">
    <brk id="8" max="164" man="1"/>
    <brk id="15" max="1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adlongm</dc:creator>
  <cp:keywords/>
  <dc:description/>
  <cp:lastModifiedBy>Adlong, Michelle</cp:lastModifiedBy>
  <cp:lastPrinted>2013-09-03T14:06:46Z</cp:lastPrinted>
  <dcterms:created xsi:type="dcterms:W3CDTF">2012-12-20T20:23:48Z</dcterms:created>
  <dcterms:modified xsi:type="dcterms:W3CDTF">2016-10-12T17:02:25Z</dcterms:modified>
  <cp:category/>
  <cp:version/>
  <cp:contentType/>
  <cp:contentStatus/>
</cp:coreProperties>
</file>